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activeTab="1"/>
  </bookViews>
  <sheets>
    <sheet name="MASOVNOST" sheetId="2" r:id="rId1"/>
    <sheet name="USPEŠNOST" sheetId="1" r:id="rId2"/>
    <sheet name="1 Stražilovo" sheetId="3" r:id="rId3"/>
    <sheet name="2 Avala" sheetId="4" r:id="rId4"/>
    <sheet name="3 Braduljica" sheetId="5" r:id="rId5"/>
    <sheet name="4 Zlatibor" sheetId="6" r:id="rId6"/>
    <sheet name="5-Homolje" sheetId="7" r:id="rId7"/>
    <sheet name="6-Rajac" sheetId="8" r:id="rId8"/>
    <sheet name="7-Rastovnica" sheetId="10" r:id="rId9"/>
    <sheet name="8-Avala-noćno" sheetId="11" r:id="rId10"/>
    <sheet name="Prvenstvo Srbije" sheetId="12" r:id="rId11"/>
  </sheets>
  <calcPr calcId="162913" iterateDelta="1E-4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/>
  <c r="L9"/>
  <c r="L11"/>
  <c r="L12"/>
  <c r="L14"/>
  <c r="L15"/>
  <c r="L16"/>
  <c r="L17"/>
  <c r="L13"/>
  <c r="L18"/>
  <c r="L19"/>
  <c r="L20"/>
  <c r="L21"/>
  <c r="L22"/>
  <c r="L23"/>
  <c r="L24"/>
  <c r="L25"/>
  <c r="L26"/>
  <c r="L27"/>
  <c r="L28"/>
  <c r="L11" i="2"/>
  <c r="L69" i="1"/>
  <c r="L100" i="2"/>
  <c r="L26"/>
  <c r="L19"/>
  <c r="K115" i="1" l="1"/>
  <c r="J115"/>
  <c r="I115"/>
  <c r="H115"/>
  <c r="G115"/>
  <c r="F115"/>
  <c r="E115"/>
  <c r="D115"/>
  <c r="L114"/>
  <c r="L113"/>
  <c r="L112"/>
  <c r="L111"/>
  <c r="L110"/>
  <c r="L109"/>
  <c r="L108"/>
  <c r="E114" i="2"/>
  <c r="F114"/>
  <c r="G114"/>
  <c r="H114"/>
  <c r="I114"/>
  <c r="J114"/>
  <c r="K114"/>
  <c r="D114"/>
  <c r="L108"/>
  <c r="L109"/>
  <c r="L110"/>
  <c r="L111"/>
  <c r="L112"/>
  <c r="L113"/>
  <c r="G51" i="10"/>
  <c r="G54"/>
  <c r="G48"/>
  <c r="G44"/>
  <c r="G32"/>
  <c r="G38"/>
  <c r="G41"/>
  <c r="G35"/>
  <c r="G25"/>
  <c r="G28"/>
  <c r="G21"/>
  <c r="G18"/>
  <c r="G14"/>
  <c r="G8"/>
  <c r="G11"/>
  <c r="G5"/>
  <c r="L115" i="1" l="1"/>
  <c r="E29"/>
  <c r="F29"/>
  <c r="G29"/>
  <c r="H29"/>
  <c r="I29"/>
  <c r="J29"/>
  <c r="K29"/>
  <c r="D29"/>
  <c r="E28" i="2" l="1"/>
  <c r="F28"/>
  <c r="G28"/>
  <c r="H28"/>
  <c r="I28"/>
  <c r="J28"/>
  <c r="K28"/>
  <c r="D28"/>
  <c r="L8"/>
  <c r="L9"/>
  <c r="L10"/>
  <c r="L12"/>
  <c r="L13"/>
  <c r="L14"/>
  <c r="L15"/>
  <c r="L16"/>
  <c r="L17"/>
  <c r="L18"/>
  <c r="L20"/>
  <c r="L21"/>
  <c r="L22"/>
  <c r="L23"/>
  <c r="L24"/>
  <c r="L25"/>
  <c r="L27"/>
  <c r="L8" i="1"/>
  <c r="L101"/>
  <c r="G67" i="12"/>
  <c r="G64"/>
  <c r="G61"/>
  <c r="G57"/>
  <c r="G54"/>
  <c r="G51"/>
  <c r="G48"/>
  <c r="G44"/>
  <c r="G40"/>
  <c r="G37"/>
  <c r="G34"/>
  <c r="G31"/>
  <c r="G28"/>
  <c r="G25"/>
  <c r="G22"/>
  <c r="G18"/>
  <c r="G14"/>
  <c r="G11"/>
  <c r="G8"/>
  <c r="G4"/>
  <c r="L68" i="2" l="1"/>
  <c r="L7"/>
  <c r="L28" s="1"/>
  <c r="L107"/>
  <c r="L114" s="1"/>
  <c r="K125" i="1"/>
  <c r="J125"/>
  <c r="I125"/>
  <c r="H125"/>
  <c r="G125"/>
  <c r="F125"/>
  <c r="E125"/>
  <c r="D125"/>
  <c r="L124"/>
  <c r="L123"/>
  <c r="L122"/>
  <c r="L121"/>
  <c r="L120"/>
  <c r="D124" i="2"/>
  <c r="E124"/>
  <c r="F124"/>
  <c r="G124"/>
  <c r="I124"/>
  <c r="J124"/>
  <c r="K124"/>
  <c r="H124"/>
  <c r="L120"/>
  <c r="L121"/>
  <c r="L122"/>
  <c r="L123"/>
  <c r="L119"/>
  <c r="K19" i="11"/>
  <c r="G19"/>
  <c r="K15"/>
  <c r="G15"/>
  <c r="G11"/>
  <c r="K7"/>
  <c r="G7"/>
  <c r="G6"/>
  <c r="G5"/>
  <c r="G4"/>
  <c r="L125" i="1" l="1"/>
  <c r="L124" i="2"/>
  <c r="L99" i="1" l="1"/>
  <c r="L98" i="2"/>
  <c r="K103" i="1"/>
  <c r="J103"/>
  <c r="I103"/>
  <c r="H103"/>
  <c r="G103"/>
  <c r="F103"/>
  <c r="E103"/>
  <c r="D103"/>
  <c r="L102"/>
  <c r="L100"/>
  <c r="L98"/>
  <c r="L97"/>
  <c r="L96"/>
  <c r="L95"/>
  <c r="E102" i="2"/>
  <c r="F102"/>
  <c r="G102"/>
  <c r="H102"/>
  <c r="I102"/>
  <c r="J102"/>
  <c r="K102"/>
  <c r="D102"/>
  <c r="L95"/>
  <c r="L96"/>
  <c r="L97"/>
  <c r="L99"/>
  <c r="L101"/>
  <c r="L94"/>
  <c r="G84" i="8"/>
  <c r="G81"/>
  <c r="G78"/>
  <c r="G75"/>
  <c r="G71"/>
  <c r="G67"/>
  <c r="G64"/>
  <c r="G61"/>
  <c r="G58"/>
  <c r="G55"/>
  <c r="G51"/>
  <c r="G48"/>
  <c r="G41"/>
  <c r="G38"/>
  <c r="G35"/>
  <c r="G32"/>
  <c r="G28"/>
  <c r="G25"/>
  <c r="G22"/>
  <c r="G19"/>
  <c r="G12"/>
  <c r="G9"/>
  <c r="G5"/>
  <c r="L103" i="1" l="1"/>
  <c r="L102" i="2"/>
  <c r="K90" i="1" l="1"/>
  <c r="J90"/>
  <c r="I90"/>
  <c r="H90"/>
  <c r="G90"/>
  <c r="F90"/>
  <c r="E90"/>
  <c r="L89"/>
  <c r="L88"/>
  <c r="L87"/>
  <c r="L86"/>
  <c r="F89" i="2"/>
  <c r="G89"/>
  <c r="H89"/>
  <c r="I89"/>
  <c r="J89"/>
  <c r="K89"/>
  <c r="E89"/>
  <c r="L86"/>
  <c r="L87"/>
  <c r="L88"/>
  <c r="L85"/>
  <c r="H21" i="7"/>
  <c r="H19"/>
  <c r="H18"/>
  <c r="H17"/>
  <c r="H15"/>
  <c r="H13"/>
  <c r="H11"/>
  <c r="H10"/>
  <c r="H8"/>
  <c r="H6"/>
  <c r="L89" i="2" l="1"/>
  <c r="L90" i="1"/>
  <c r="K81"/>
  <c r="J81"/>
  <c r="I81"/>
  <c r="H81"/>
  <c r="G81"/>
  <c r="F81"/>
  <c r="E81"/>
  <c r="D81"/>
  <c r="L80"/>
  <c r="L79"/>
  <c r="L78"/>
  <c r="L77"/>
  <c r="L76"/>
  <c r="E80" i="2"/>
  <c r="F80"/>
  <c r="G80"/>
  <c r="H80"/>
  <c r="I80"/>
  <c r="J80"/>
  <c r="K80"/>
  <c r="D80"/>
  <c r="L76"/>
  <c r="L77"/>
  <c r="L78"/>
  <c r="L79"/>
  <c r="L75"/>
  <c r="G57" i="6"/>
  <c r="G53"/>
  <c r="G50"/>
  <c r="G47"/>
  <c r="G44"/>
  <c r="G36"/>
  <c r="G33"/>
  <c r="G30"/>
  <c r="G22"/>
  <c r="G18"/>
  <c r="G15"/>
  <c r="G11"/>
  <c r="G8"/>
  <c r="G5"/>
  <c r="K71" i="1"/>
  <c r="J71"/>
  <c r="I71"/>
  <c r="H71"/>
  <c r="G71"/>
  <c r="F71"/>
  <c r="E71"/>
  <c r="D71"/>
  <c r="L70"/>
  <c r="L68"/>
  <c r="L67"/>
  <c r="L66"/>
  <c r="L65"/>
  <c r="L64"/>
  <c r="L63"/>
  <c r="E70" i="2"/>
  <c r="F70"/>
  <c r="G70"/>
  <c r="H70"/>
  <c r="I70"/>
  <c r="J70"/>
  <c r="K70"/>
  <c r="D70"/>
  <c r="L64"/>
  <c r="L65"/>
  <c r="L66"/>
  <c r="L67"/>
  <c r="L69"/>
  <c r="L63"/>
  <c r="L62"/>
  <c r="G56" i="5"/>
  <c r="G53"/>
  <c r="G50"/>
  <c r="G46"/>
  <c r="G43"/>
  <c r="G39"/>
  <c r="G36"/>
  <c r="G33"/>
  <c r="G30"/>
  <c r="G27"/>
  <c r="G24"/>
  <c r="G20"/>
  <c r="G16"/>
  <c r="G12"/>
  <c r="G8"/>
  <c r="G5"/>
  <c r="L70" i="2" l="1"/>
  <c r="L80"/>
  <c r="L81" i="1"/>
  <c r="L71"/>
  <c r="K58"/>
  <c r="J58"/>
  <c r="I58"/>
  <c r="H58"/>
  <c r="E58"/>
  <c r="D58"/>
  <c r="L57"/>
  <c r="L56"/>
  <c r="L55"/>
  <c r="L54"/>
  <c r="L53"/>
  <c r="L52"/>
  <c r="L51"/>
  <c r="L50"/>
  <c r="L49"/>
  <c r="L41" i="2"/>
  <c r="K57"/>
  <c r="J57"/>
  <c r="I57"/>
  <c r="H57"/>
  <c r="E57"/>
  <c r="D57"/>
  <c r="L56"/>
  <c r="L55"/>
  <c r="L54"/>
  <c r="L53"/>
  <c r="L52"/>
  <c r="L51"/>
  <c r="L50"/>
  <c r="L49"/>
  <c r="L48"/>
  <c r="M28" i="4"/>
  <c r="G28"/>
  <c r="M27"/>
  <c r="G27"/>
  <c r="M26"/>
  <c r="G26"/>
  <c r="M25"/>
  <c r="G25"/>
  <c r="M24"/>
  <c r="G24"/>
  <c r="M23"/>
  <c r="G23"/>
  <c r="M22"/>
  <c r="M21"/>
  <c r="G20"/>
  <c r="G19"/>
  <c r="G18"/>
  <c r="G17"/>
  <c r="G16"/>
  <c r="G15"/>
  <c r="M14"/>
  <c r="G14"/>
  <c r="M13"/>
  <c r="G13"/>
  <c r="M12"/>
  <c r="G12"/>
  <c r="M11"/>
  <c r="G11"/>
  <c r="M10"/>
  <c r="G10"/>
  <c r="M9"/>
  <c r="G9"/>
  <c r="M8"/>
  <c r="G8"/>
  <c r="M7"/>
  <c r="G7"/>
  <c r="M6"/>
  <c r="G6"/>
  <c r="L57" i="2" l="1"/>
  <c r="L58" i="1"/>
  <c r="D44"/>
  <c r="E44"/>
  <c r="F44"/>
  <c r="G44"/>
  <c r="H44"/>
  <c r="I44"/>
  <c r="J44"/>
  <c r="K44"/>
  <c r="L42"/>
  <c r="L43"/>
  <c r="L41"/>
  <c r="L40"/>
  <c r="L39"/>
  <c r="L38"/>
  <c r="L37"/>
  <c r="L36"/>
  <c r="L35"/>
  <c r="L34"/>
  <c r="G43" i="2"/>
  <c r="L39"/>
  <c r="L42"/>
  <c r="L40"/>
  <c r="L38"/>
  <c r="L37"/>
  <c r="L36"/>
  <c r="L35"/>
  <c r="L34"/>
  <c r="L33"/>
  <c r="K43"/>
  <c r="J43"/>
  <c r="I43"/>
  <c r="H43"/>
  <c r="F43"/>
  <c r="E43"/>
  <c r="D43"/>
  <c r="G78" i="3"/>
  <c r="G74"/>
  <c r="G71"/>
  <c r="G68"/>
  <c r="G65"/>
  <c r="G62"/>
  <c r="G58"/>
  <c r="G54"/>
  <c r="G51"/>
  <c r="G48"/>
  <c r="G45"/>
  <c r="G42"/>
  <c r="G39"/>
  <c r="G35"/>
  <c r="G32"/>
  <c r="G28"/>
  <c r="G24"/>
  <c r="G21"/>
  <c r="G18"/>
  <c r="G14"/>
  <c r="G11"/>
  <c r="G8"/>
  <c r="G5"/>
  <c r="L44" i="1" l="1"/>
  <c r="L43" i="2"/>
</calcChain>
</file>

<file path=xl/sharedStrings.xml><?xml version="1.0" encoding="utf-8"?>
<sst xmlns="http://schemas.openxmlformats.org/spreadsheetml/2006/main" count="1491" uniqueCount="725">
  <si>
    <t>USPESNOST</t>
  </si>
  <si>
    <t>Osnova za bodovanje</t>
  </si>
  <si>
    <t>Klub</t>
  </si>
  <si>
    <t>UKUPNO</t>
  </si>
  <si>
    <t>Pm</t>
  </si>
  <si>
    <t>Pž</t>
  </si>
  <si>
    <t>Jm</t>
  </si>
  <si>
    <t>Jž</t>
  </si>
  <si>
    <t>Sm</t>
  </si>
  <si>
    <t>Sž</t>
  </si>
  <si>
    <t>Vm</t>
  </si>
  <si>
    <t>Vž</t>
  </si>
  <si>
    <t>SUM</t>
  </si>
  <si>
    <t>PL</t>
  </si>
  <si>
    <t>UKUPNA USPEŠNOST KLUBOVA         (suma osvojenih bodova)</t>
  </si>
  <si>
    <t>PSK Kopaonik Bg</t>
  </si>
  <si>
    <t>PSK Kukavica Leskovac</t>
  </si>
  <si>
    <t xml:space="preserve">PSD Stražilovo </t>
  </si>
  <si>
    <t>KP Avanturista</t>
  </si>
  <si>
    <t>PSD Crni vrh Bor</t>
  </si>
  <si>
    <t>PSK Toplica Prokuplje</t>
  </si>
  <si>
    <t>1 - Stražilovo</t>
  </si>
  <si>
    <t>Sum</t>
  </si>
  <si>
    <t>2 - Avala maj</t>
  </si>
  <si>
    <t>PK Tornik Čajetina</t>
  </si>
  <si>
    <t>6-Rastovnica</t>
  </si>
  <si>
    <t>PLANINARSKA ORIJENTACIJA -  LIGA  SRBIJE- 2017</t>
  </si>
  <si>
    <t>MASOVNOST</t>
  </si>
  <si>
    <r>
      <t>UKUPNA MASOVNOST   PO KLUBOVIMA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 xml:space="preserve">        (broj ekipa koje su učestvovale)</t>
    </r>
  </si>
  <si>
    <t xml:space="preserve">1.коло лиге Србије у планинарском оријентационом такмичењу </t>
  </si>
  <si>
    <t>Стражилово 2017</t>
  </si>
  <si>
    <t>Пласман</t>
  </si>
  <si>
    <t>Име екипе</t>
  </si>
  <si>
    <t>Клуб-Друштво</t>
  </si>
  <si>
    <t>Састав екипе</t>
  </si>
  <si>
    <t>Време старта</t>
  </si>
  <si>
    <t>Време циља</t>
  </si>
  <si>
    <t>Време стазе</t>
  </si>
  <si>
    <t>тест</t>
  </si>
  <si>
    <t>Број КТ</t>
  </si>
  <si>
    <t>УКУПНО БОДОВА</t>
  </si>
  <si>
    <t>ПИОНИРИ</t>
  </si>
  <si>
    <t>Стражилово1</t>
  </si>
  <si>
    <t>ПСД Стражилово Сремски Карловци</t>
  </si>
  <si>
    <t>Стефан Бауер</t>
  </si>
  <si>
    <t>Срђан Поповић</t>
  </si>
  <si>
    <t>Јанко Живков</t>
  </si>
  <si>
    <t>Спартак</t>
  </si>
  <si>
    <t>ПСД Спартак Суботица</t>
  </si>
  <si>
    <t>Никола Ђукић</t>
  </si>
  <si>
    <t>Алекса Орловић</t>
  </si>
  <si>
    <t>Илија Бенеш</t>
  </si>
  <si>
    <t>Голија</t>
  </si>
  <si>
    <t>ПД Голија Ивањица</t>
  </si>
  <si>
    <t>Никола Вуловић</t>
  </si>
  <si>
    <t>Комадинић Алекса</t>
  </si>
  <si>
    <t>Зечевић Ана</t>
  </si>
  <si>
    <t>Стражилово2</t>
  </si>
  <si>
    <t>Давид Хусаг</t>
  </si>
  <si>
    <t>Давид Петровић</t>
  </si>
  <si>
    <t>Душан Љубојевић</t>
  </si>
  <si>
    <t>ПИОНИОРКЕ</t>
  </si>
  <si>
    <t>Вукан</t>
  </si>
  <si>
    <t>ПК Вукан Пожаревац</t>
  </si>
  <si>
    <t>Милена Василевска</t>
  </si>
  <si>
    <t>Тијана Василевска</t>
  </si>
  <si>
    <t>Софија Николић</t>
  </si>
  <si>
    <t>Лорена Медењак</t>
  </si>
  <si>
    <t>Сара Дудаш</t>
  </si>
  <si>
    <t>Ивона Лудајић</t>
  </si>
  <si>
    <t>Стражилово</t>
  </si>
  <si>
    <t>Ана Шимуновић</t>
  </si>
  <si>
    <t>Мирјана Поповић</t>
  </si>
  <si>
    <t>Милица Зељковић</t>
  </si>
  <si>
    <t xml:space="preserve">ЈУНИОРИ   </t>
  </si>
  <si>
    <t>Победа</t>
  </si>
  <si>
    <t>ПСК Победа Београд</t>
  </si>
  <si>
    <t>Алекса Банковић</t>
  </si>
  <si>
    <t>Душан Марковић</t>
  </si>
  <si>
    <t>ЈУНИОРКЕ</t>
  </si>
  <si>
    <t>Зрењанин</t>
  </si>
  <si>
    <t>ПК Зрењанин Зрењанин</t>
  </si>
  <si>
    <t>Невена Радновић</t>
  </si>
  <si>
    <t>Анастасија Граховац</t>
  </si>
  <si>
    <t>Марина Рајчин</t>
  </si>
  <si>
    <t>Емилија Крунић</t>
  </si>
  <si>
    <t>Тијана Драгојловић</t>
  </si>
  <si>
    <t>Тијана Поледица</t>
  </si>
  <si>
    <t>СЕНИОРИ</t>
  </si>
  <si>
    <t>Александар Петровић</t>
  </si>
  <si>
    <t>Петар Шарић</t>
  </si>
  <si>
    <t>Драгиша Бауер</t>
  </si>
  <si>
    <t>Победа 2</t>
  </si>
  <si>
    <t xml:space="preserve">Дејан Николић </t>
  </si>
  <si>
    <t>Марко Грујић</t>
  </si>
  <si>
    <t>Михаило Радиновић</t>
  </si>
  <si>
    <t>Победа 1</t>
  </si>
  <si>
    <t>Миљан Мимић</t>
  </si>
  <si>
    <t>-</t>
  </si>
  <si>
    <t>Предраг Крстић</t>
  </si>
  <si>
    <t>Немања Крстеканић</t>
  </si>
  <si>
    <t>Победа 3</t>
  </si>
  <si>
    <t>Владимир Радиновић</t>
  </si>
  <si>
    <t>Никола Стојковић</t>
  </si>
  <si>
    <t>Сава Јанковић</t>
  </si>
  <si>
    <t>Победа 4</t>
  </si>
  <si>
    <t>Мирко Полић</t>
  </si>
  <si>
    <t>Бошко Петровић</t>
  </si>
  <si>
    <t>Дина Полић</t>
  </si>
  <si>
    <t>Торник</t>
  </si>
  <si>
    <t>ПК Торник Чајетина</t>
  </si>
  <si>
    <t>Петар Весовић</t>
  </si>
  <si>
    <t>Марко Луковић</t>
  </si>
  <si>
    <t>Богдан Весовић</t>
  </si>
  <si>
    <t>СЕНИОРКЕ</t>
  </si>
  <si>
    <t xml:space="preserve">Победа </t>
  </si>
  <si>
    <t xml:space="preserve">Милена Петровић </t>
  </si>
  <si>
    <t>Тамара Илић</t>
  </si>
  <si>
    <t>Кристина Бугарски</t>
  </si>
  <si>
    <t>ВЕТЕРАНИ</t>
  </si>
  <si>
    <t>Челик</t>
  </si>
  <si>
    <t>ПК Челик Смедерево</t>
  </si>
  <si>
    <t>Драган Николић</t>
  </si>
  <si>
    <t>Драгутин Јеремић</t>
  </si>
  <si>
    <t>Бранко Грујић</t>
  </si>
  <si>
    <t>ПТТ</t>
  </si>
  <si>
    <t>ПТТ Београд</t>
  </si>
  <si>
    <t>Ђорђе Загорац</t>
  </si>
  <si>
    <t>Рајко Војновић</t>
  </si>
  <si>
    <t>Александар Вучетић</t>
  </si>
  <si>
    <t>ДМБ</t>
  </si>
  <si>
    <t>ДМБ Београд</t>
  </si>
  <si>
    <t>Сулејман Шушкић</t>
  </si>
  <si>
    <t>Зоран Пешић</t>
  </si>
  <si>
    <t>Владимир Прица</t>
  </si>
  <si>
    <t>Бабић Душан</t>
  </si>
  <si>
    <t xml:space="preserve">Срђан Марковић </t>
  </si>
  <si>
    <t>Владимир Стоиљковић</t>
  </si>
  <si>
    <t>Владан Рајчић</t>
  </si>
  <si>
    <t>Небојша Василевски</t>
  </si>
  <si>
    <t>Драшко Најдановић</t>
  </si>
  <si>
    <t>ВЕТЕРАНКЕ</t>
  </si>
  <si>
    <t>Јелена Бабић</t>
  </si>
  <si>
    <t xml:space="preserve">Снежана Тодосић </t>
  </si>
  <si>
    <t>Валентина Грозданић</t>
  </si>
  <si>
    <t>полазници школе оријентације</t>
  </si>
  <si>
    <t>пионирке</t>
  </si>
  <si>
    <t>Шестић Дмитра</t>
  </si>
  <si>
    <t>Анџић Ана</t>
  </si>
  <si>
    <t>Георгијевић Меланија</t>
  </si>
  <si>
    <t>јуниорке</t>
  </si>
  <si>
    <t>Георгијевић Емилија</t>
  </si>
  <si>
    <t>сениори</t>
  </si>
  <si>
    <t>Којчиновић Тадија</t>
  </si>
  <si>
    <t>Јосић Александар</t>
  </si>
  <si>
    <t>Нинковић Далибор</t>
  </si>
  <si>
    <t>сениорке</t>
  </si>
  <si>
    <t>Косановић Дејана</t>
  </si>
  <si>
    <t>Динчић Данијела</t>
  </si>
  <si>
    <t>Кандић Тања</t>
  </si>
  <si>
    <t>Кандић Чедомир</t>
  </si>
  <si>
    <t>Предојевић Немања</t>
  </si>
  <si>
    <t>Јовановић Данијела</t>
  </si>
  <si>
    <t>Шуркаловић Александра</t>
  </si>
  <si>
    <t>Жижа Саша</t>
  </si>
  <si>
    <t>ветеранке</t>
  </si>
  <si>
    <t>Оташевић Јарослава</t>
  </si>
  <si>
    <t>инструктор</t>
  </si>
  <si>
    <t>Матковић Владислав</t>
  </si>
  <si>
    <t>Јанковић Душан</t>
  </si>
  <si>
    <t>ван конкуренције</t>
  </si>
  <si>
    <t>Вујаклија Владан</t>
  </si>
  <si>
    <t>Вујаклија Павле</t>
  </si>
  <si>
    <t>PSD Spartak Subotica</t>
  </si>
  <si>
    <t>DMB Beograd</t>
  </si>
  <si>
    <t>PK Čelik Smederevo</t>
  </si>
  <si>
    <t>PD Golija Ivanjica</t>
  </si>
  <si>
    <t>POSK PTT Beograd</t>
  </si>
  <si>
    <t>PK Vukan Požarevac</t>
  </si>
  <si>
    <t>PK Zrenjanin</t>
  </si>
  <si>
    <t>GENERALNI PLASMAN MEMORIJALNOG PLANINARSKOG ORIJENTACIONOG TAKMIČENJA "Vladimir Vlada Šikić"</t>
  </si>
  <si>
    <t>AVALA 21. maj 2017.</t>
  </si>
  <si>
    <t>Vremena</t>
  </si>
  <si>
    <t>Nadjene kontrole</t>
  </si>
  <si>
    <t>Nedostajuce kontrole</t>
  </si>
  <si>
    <t>Broj poena</t>
  </si>
  <si>
    <t>plasman poeni</t>
  </si>
  <si>
    <t>Liga poeni</t>
  </si>
  <si>
    <t>Članovi ekipe, klub
1</t>
  </si>
  <si>
    <t>Članovi ekipe, klub
2</t>
  </si>
  <si>
    <t>Članovi ekipe, klub
3</t>
  </si>
  <si>
    <t>memorijal</t>
  </si>
  <si>
    <t>Liga PSS</t>
  </si>
  <si>
    <t>Ime Ekipe</t>
  </si>
  <si>
    <t>Kategorija</t>
  </si>
  <si>
    <t>Start</t>
  </si>
  <si>
    <t>Finish</t>
  </si>
  <si>
    <t>Ukupno</t>
  </si>
  <si>
    <t>Vreme</t>
  </si>
  <si>
    <t>Test</t>
  </si>
  <si>
    <t>1. mesto</t>
  </si>
  <si>
    <t>Golija 1</t>
  </si>
  <si>
    <t>Pioniri</t>
  </si>
  <si>
    <t>4 od 4</t>
  </si>
  <si>
    <t>Aleksa Komadinic Golija</t>
  </si>
  <si>
    <t>Sara Zecevic Golija</t>
  </si>
  <si>
    <t>Nikola Vulovic Golija</t>
  </si>
  <si>
    <t>2. mesto</t>
  </si>
  <si>
    <t>Kukavica 1</t>
  </si>
  <si>
    <t>Janko Tomic Kukavica</t>
  </si>
  <si>
    <t>Todor Cvetanovic Kukavica</t>
  </si>
  <si>
    <t>Aleksandar Gligorijevic Kukavica</t>
  </si>
  <si>
    <t>3. mesto</t>
  </si>
  <si>
    <t>van konk.</t>
  </si>
  <si>
    <t>Vujaklija</t>
  </si>
  <si>
    <t xml:space="preserve">Porodica Vujaklija </t>
  </si>
  <si>
    <t>Vukan 3</t>
  </si>
  <si>
    <t>Pionirke</t>
  </si>
  <si>
    <t>Sofija Nikolic Vukan</t>
  </si>
  <si>
    <t>Milena Vasiljevska Vukan</t>
  </si>
  <si>
    <t>Tijana Vasiljevska Vukan</t>
  </si>
  <si>
    <t>Kukavica 4</t>
  </si>
  <si>
    <t>Bojana Ristic Kukavica</t>
  </si>
  <si>
    <t>Marjia Djordjevic Kukavica</t>
  </si>
  <si>
    <t>Tamara Novkovic Kukavica</t>
  </si>
  <si>
    <t>Pobeda 3</t>
  </si>
  <si>
    <t>Robin Nikolic Pobeda</t>
  </si>
  <si>
    <t>Ana Andzic Pobeda</t>
  </si>
  <si>
    <t>Dugnja Radojevic Pobeda</t>
  </si>
  <si>
    <t>4. mesto</t>
  </si>
  <si>
    <t>Kukavica 2</t>
  </si>
  <si>
    <t>Katarina Trajkovic Kukavica</t>
  </si>
  <si>
    <t>Andjelka Krstic Kukavica</t>
  </si>
  <si>
    <t>Jovana Pavlovic Kukavica</t>
  </si>
  <si>
    <t>5. mesto</t>
  </si>
  <si>
    <t>Kukavica 3</t>
  </si>
  <si>
    <t>Anastasija Milenkovic Kukavica</t>
  </si>
  <si>
    <t>Sara Dimitrijevic Kukavica</t>
  </si>
  <si>
    <t>Natalija Sretkovic Kukavica</t>
  </si>
  <si>
    <t>Vukan 2</t>
  </si>
  <si>
    <t>Seniorke</t>
  </si>
  <si>
    <t>9 od 9</t>
  </si>
  <si>
    <t>Desanka Botic Vukan</t>
  </si>
  <si>
    <t xml:space="preserve">Maja Smiljkovic Vukan </t>
  </si>
  <si>
    <t>Jelena Lambic Vukan</t>
  </si>
  <si>
    <t>Braca Dalton</t>
  </si>
  <si>
    <t>Seniori</t>
  </si>
  <si>
    <t>11 od 11</t>
  </si>
  <si>
    <t>Mihailo Radinovic Pobeda</t>
  </si>
  <si>
    <t>Nikolic Dejan Pobeda</t>
  </si>
  <si>
    <t>Veljovic Slobodan Magic Map</t>
  </si>
  <si>
    <t>Tornik</t>
  </si>
  <si>
    <t>Petar Vesovic Tornik</t>
  </si>
  <si>
    <t>Velislav Jezdimirovic Tornik</t>
  </si>
  <si>
    <t>Marko Lukovic Tornik</t>
  </si>
  <si>
    <t>BIZ</t>
  </si>
  <si>
    <t>Igor Zimonja Balkan</t>
  </si>
  <si>
    <t>Ivan Ivanovic Balkan</t>
  </si>
  <si>
    <t>Filip BalacBalkan</t>
  </si>
  <si>
    <t>Sokolovi 2</t>
  </si>
  <si>
    <t>Branimir Jankovic Vojska</t>
  </si>
  <si>
    <t>Danilo Pavicevic Vojska</t>
  </si>
  <si>
    <t>Milos ZivkovicVojska</t>
  </si>
  <si>
    <t>DMB 1</t>
  </si>
  <si>
    <t>10 od 11</t>
  </si>
  <si>
    <t>Pesic Zoran DMB</t>
  </si>
  <si>
    <t>Zoric Mirko DMB</t>
  </si>
  <si>
    <t>Ranitovic Stefan Kopaonik</t>
  </si>
  <si>
    <t>6. mesto</t>
  </si>
  <si>
    <t>Sokolovi 1</t>
  </si>
  <si>
    <t>6 od 11</t>
  </si>
  <si>
    <t>Borovcanin Aleksandar Vojska</t>
  </si>
  <si>
    <t>Bursac Nikola Vojska</t>
  </si>
  <si>
    <t>Lapcevic Djordje Vojska</t>
  </si>
  <si>
    <t>disq</t>
  </si>
  <si>
    <t>Komandni Bataljon</t>
  </si>
  <si>
    <t>DISK</t>
  </si>
  <si>
    <t>Mitresriovic Milos Vojska</t>
  </si>
  <si>
    <t>Stanimirovic Milos Vojska</t>
  </si>
  <si>
    <t>Amidzic Dragan Vojska</t>
  </si>
  <si>
    <t>Avanturisti</t>
  </si>
  <si>
    <t>Ranko Korlat Avanturista</t>
  </si>
  <si>
    <t>Gajic Nikola Avanturista</t>
  </si>
  <si>
    <t>Olivera Zlatavnovic Avanturista</t>
  </si>
  <si>
    <t>Celik</t>
  </si>
  <si>
    <t>Veterani</t>
  </si>
  <si>
    <t>Dragan Nikolic Čelik</t>
  </si>
  <si>
    <t>Dragutin Jeremic Čelik</t>
  </si>
  <si>
    <t>Branko Grujic Čelik</t>
  </si>
  <si>
    <t>Kopaonik</t>
  </si>
  <si>
    <t>Vlastimir Marjanovic Kopaonik</t>
  </si>
  <si>
    <t>Milan Cvetkovic Kopaonik</t>
  </si>
  <si>
    <t>Metodije Sentevski Kopaonik</t>
  </si>
  <si>
    <t>Pobeda 2</t>
  </si>
  <si>
    <t>Babic Dusan Pobeda</t>
  </si>
  <si>
    <t>Matkovic Vladislav Pobeda</t>
  </si>
  <si>
    <t>Bogdanovic Miodrag Pobeda</t>
  </si>
  <si>
    <t>DMB 2</t>
  </si>
  <si>
    <t>Suskic Sulejmon DMB</t>
  </si>
  <si>
    <t>Vujic Jovan DMB</t>
  </si>
  <si>
    <t>Prica Vladimir DMB</t>
  </si>
  <si>
    <t xml:space="preserve">5. mesto </t>
  </si>
  <si>
    <t>Vukan 1</t>
  </si>
  <si>
    <t>8 od 9</t>
  </si>
  <si>
    <t>Najdanovic Drasko Vukan</t>
  </si>
  <si>
    <t>Rajcic Vladan Vukan</t>
  </si>
  <si>
    <t>Jencic Srecko Vukan</t>
  </si>
  <si>
    <t>Pobeda 1</t>
  </si>
  <si>
    <t>Veteranke</t>
  </si>
  <si>
    <t>7 od 7</t>
  </si>
  <si>
    <t>Babic Jelena Pobeda</t>
  </si>
  <si>
    <t>Todosic Snezana Pobeda</t>
  </si>
  <si>
    <t>Grozdanic Valentina Pobeda</t>
  </si>
  <si>
    <t>PSK Balkan Beograd</t>
  </si>
  <si>
    <t>PSD Kopaonik Beograd</t>
  </si>
  <si>
    <t>PSK Pobeda Beograd</t>
  </si>
  <si>
    <t>BRADULJICA 10.06.2017.</t>
  </si>
  <si>
    <t>III KOLO LIGE SRBIJE U PLANINARSKOJ ORIJENTACIJI</t>
  </si>
  <si>
    <t>Plasman</t>
  </si>
  <si>
    <t>Ime ekipe</t>
  </si>
  <si>
    <t>Klub društvo</t>
  </si>
  <si>
    <t>Sastav ekipe</t>
  </si>
  <si>
    <t>Vreme starta</t>
  </si>
  <si>
    <t>Vreme cilja</t>
  </si>
  <si>
    <t>Vreme staze</t>
  </si>
  <si>
    <t>Broj KT</t>
  </si>
  <si>
    <t>UKUPNO BODOVA</t>
  </si>
  <si>
    <t>PIONIRKE</t>
  </si>
  <si>
    <t>Pobeda</t>
  </si>
  <si>
    <t>Prusac Ana</t>
  </si>
  <si>
    <t>Andžić Ana</t>
  </si>
  <si>
    <t>Šestić Dmitra</t>
  </si>
  <si>
    <t>Vukan</t>
  </si>
  <si>
    <t>Nikolić Sofija</t>
  </si>
  <si>
    <t>Vasilevska Tijana</t>
  </si>
  <si>
    <t>Vasilevska Milena</t>
  </si>
  <si>
    <t>PIONIRI</t>
  </si>
  <si>
    <t>Golija</t>
  </si>
  <si>
    <t>Vulović Nikola</t>
  </si>
  <si>
    <t>Komadinić Aleksa</t>
  </si>
  <si>
    <t>Poledica Tijana</t>
  </si>
  <si>
    <t>JUNIORKE</t>
  </si>
  <si>
    <t>Krunić Emilija</t>
  </si>
  <si>
    <t>Dragojlović Tijana</t>
  </si>
  <si>
    <t>Zečević Sara</t>
  </si>
  <si>
    <t>JUNIORI</t>
  </si>
  <si>
    <t>Banković Aleksa</t>
  </si>
  <si>
    <t>Blagojević Danilo</t>
  </si>
  <si>
    <t>Andžić Dimitrije</t>
  </si>
  <si>
    <t>SENIORI</t>
  </si>
  <si>
    <t>Nikolić Dejan</t>
  </si>
  <si>
    <t>Bilić Stefan</t>
  </si>
  <si>
    <t>Bilić Nikola</t>
  </si>
  <si>
    <t>Grujić Marko</t>
  </si>
  <si>
    <t>Radinović Mihailo</t>
  </si>
  <si>
    <t>Mimić Miljan</t>
  </si>
  <si>
    <t>Luković Marko</t>
  </si>
  <si>
    <t>Bogdanović Nenad</t>
  </si>
  <si>
    <t>Vesović Bogdan</t>
  </si>
  <si>
    <t>Bogić Desanka</t>
  </si>
  <si>
    <t>Simonović Saša</t>
  </si>
  <si>
    <t>Pejčić Zoran</t>
  </si>
  <si>
    <t>Avala</t>
  </si>
  <si>
    <t>PSK Avala Beograd</t>
  </si>
  <si>
    <t>Radaković Dane</t>
  </si>
  <si>
    <t>Stamenov Aleksandar</t>
  </si>
  <si>
    <t>Stoilković Miroslav</t>
  </si>
  <si>
    <t>Pobeda VK</t>
  </si>
  <si>
    <t>Josifović Miloš</t>
  </si>
  <si>
    <t>VK</t>
  </si>
  <si>
    <t>Ilić Tamara</t>
  </si>
  <si>
    <t>VETERANKE</t>
  </si>
  <si>
    <t>Babić Jelena</t>
  </si>
  <si>
    <t>Todosić Snežana</t>
  </si>
  <si>
    <t>Grozdanić Valentina</t>
  </si>
  <si>
    <t>Kompas VK</t>
  </si>
  <si>
    <t>OK Kompas Vršac</t>
  </si>
  <si>
    <t>Ćirić Kosta</t>
  </si>
  <si>
    <t>Ćirić Eržebet</t>
  </si>
  <si>
    <t>Ćirić Nađa</t>
  </si>
  <si>
    <t>VETERANI</t>
  </si>
  <si>
    <t xml:space="preserve">Čelik </t>
  </si>
  <si>
    <t>Nikolić Dragan</t>
  </si>
  <si>
    <t>Grujić Branko</t>
  </si>
  <si>
    <t>Jeremić Dragutin</t>
  </si>
  <si>
    <t>PSD Kopaonik  Beograd</t>
  </si>
  <si>
    <t>Marjanović Vlastimir</t>
  </si>
  <si>
    <t>Cvetković Milan</t>
  </si>
  <si>
    <t>Šentevski Metodije</t>
  </si>
  <si>
    <t>Rajčić Vladan</t>
  </si>
  <si>
    <t>Manić Momčilo</t>
  </si>
  <si>
    <t>Petrović Nataša</t>
  </si>
  <si>
    <t>3 - Braduljica</t>
  </si>
  <si>
    <t>4-Zlatibor</t>
  </si>
  <si>
    <t xml:space="preserve">4.коло лиге Србије у планинарском оријентационом такмичењу </t>
  </si>
  <si>
    <t>Златибор 2017</t>
  </si>
  <si>
    <t>бодови</t>
  </si>
  <si>
    <t>Суџукани</t>
  </si>
  <si>
    <t>ПК Торник
Чајетина</t>
  </si>
  <si>
    <t>Вељко Делић</t>
  </si>
  <si>
    <t>Саво Божовић</t>
  </si>
  <si>
    <t>Андреј Јовашевић</t>
  </si>
  <si>
    <t>Немам Појма</t>
  </si>
  <si>
    <t>Данило Весовић</t>
  </si>
  <si>
    <t>Срђан Станић</t>
  </si>
  <si>
    <t>Миленко Жунић</t>
  </si>
  <si>
    <t>Зечевић Сара</t>
  </si>
  <si>
    <t>Мех</t>
  </si>
  <si>
    <t>Марија Новаковић</t>
  </si>
  <si>
    <t>Нађа Радибратовић</t>
  </si>
  <si>
    <t>Елена Станковић</t>
  </si>
  <si>
    <t>Пирати</t>
  </si>
  <si>
    <t>Емилија Бућић</t>
  </si>
  <si>
    <t>Софија Бућић</t>
  </si>
  <si>
    <t>Милена Бујишић</t>
  </si>
  <si>
    <t>Тројке</t>
  </si>
  <si>
    <t>Вукман Божовић</t>
  </si>
  <si>
    <t>Никола Ђорђевић</t>
  </si>
  <si>
    <t>Милош Ђорђевић</t>
  </si>
  <si>
    <t>Торник 1</t>
  </si>
  <si>
    <t>Ненад Богдановић</t>
  </si>
  <si>
    <t>Александар Џамбасовић</t>
  </si>
  <si>
    <t>Мирко Петровић</t>
  </si>
  <si>
    <t>Стефан Билић</t>
  </si>
  <si>
    <t>Никола Билић</t>
  </si>
  <si>
    <t>Милош Билић</t>
  </si>
  <si>
    <t>Торник 2</t>
  </si>
  <si>
    <t>Андријана Јокић</t>
  </si>
  <si>
    <t>Душан Бабић</t>
  </si>
  <si>
    <t>Владислав Матковић</t>
  </si>
  <si>
    <t>Дамир Арула</t>
  </si>
  <si>
    <t>ВПМ 2017</t>
  </si>
  <si>
    <t>Велиша Шуљагић</t>
  </si>
  <si>
    <t>Пајо Богдановић</t>
  </si>
  <si>
    <t>Мирољуб Бућић</t>
  </si>
  <si>
    <t>Копаоник</t>
  </si>
  <si>
    <t>ПК Копаоник
Београд</t>
  </si>
  <si>
    <t>Ван конкуренције</t>
  </si>
  <si>
    <t>5-Homolje</t>
  </si>
  <si>
    <t xml:space="preserve">ПЛАСМАН </t>
  </si>
  <si>
    <t>учесничних екипа у 5. колу лиге Србије у планинарском орјентационом такмичењу</t>
  </si>
  <si>
    <t>Кучево - Кучајна 09.09.2017. године</t>
  </si>
  <si>
    <t>пласман</t>
  </si>
  <si>
    <t>клуб- друштво</t>
  </si>
  <si>
    <t>састав екипе</t>
  </si>
  <si>
    <t>време старта</t>
  </si>
  <si>
    <t>време циља</t>
  </si>
  <si>
    <t>време стазе</t>
  </si>
  <si>
    <t>прва помоћ</t>
  </si>
  <si>
    <t>број КТ</t>
  </si>
  <si>
    <t>УКУПНО      БОДОВА</t>
  </si>
  <si>
    <t>ПИОНИРКЕ</t>
  </si>
  <si>
    <t>1.</t>
  </si>
  <si>
    <t>ВУКАН 3</t>
  </si>
  <si>
    <t>ПК Вукан</t>
  </si>
  <si>
    <t>Николић Софија             Василевска Милена Василевска Тијана</t>
  </si>
  <si>
    <t>ЈУНИОРИ</t>
  </si>
  <si>
    <t>1</t>
  </si>
  <si>
    <t>ЦРНИ ВРХ 1</t>
  </si>
  <si>
    <t>ЦРНИ ВРХ БОР</t>
  </si>
  <si>
    <t>Петровић Ђорђе              Петровић Урош              Петковић Богдан</t>
  </si>
  <si>
    <t>ПОБЕДА</t>
  </si>
  <si>
    <t>ПСК Победа</t>
  </si>
  <si>
    <t>Петровић Милена                           Максимовић Марија                       Мисаиловић Бранислава</t>
  </si>
  <si>
    <t>2</t>
  </si>
  <si>
    <t>ВЛАЈНЕ</t>
  </si>
  <si>
    <t>Богић Десанка            Коруновић Ивана            Спасић Кристина</t>
  </si>
  <si>
    <t>ПК Победа</t>
  </si>
  <si>
    <t>Мимић Миљан            Пајчин Бојан                   Илић Тамара</t>
  </si>
  <si>
    <t>НЕВЕН</t>
  </si>
  <si>
    <t>Јашаревић Јаворка         Петровић Наташа          Живановић Летица</t>
  </si>
  <si>
    <t>ПК Челик</t>
  </si>
  <si>
    <t>Николић Драган          Грујић Бранко          Јеремић Драгутин</t>
  </si>
  <si>
    <t>Рајчић Владан                         Најдановић Драшко                               Катић Драган</t>
  </si>
  <si>
    <t>3</t>
  </si>
  <si>
    <t>ЦРНИ ВРХ 2</t>
  </si>
  <si>
    <t>Петровић Андреј            Адамовић Бранислав             Штула Меркам</t>
  </si>
  <si>
    <t>ВАН КОНКУРЕНЦИЈЕ</t>
  </si>
  <si>
    <t>ЦРНИ ВРХ 3</t>
  </si>
  <si>
    <t>Гајић Борко                Петровић Зоран                    Петровић Андреј</t>
  </si>
  <si>
    <t>DAN ČISTIH PLANINA</t>
  </si>
  <si>
    <t>VI KOLO LIGE SRBIJE U PLANINARSKOJ ORIJENTACIJI</t>
  </si>
  <si>
    <t>Zečević Ana</t>
  </si>
  <si>
    <t>Vesović Danilo</t>
  </si>
  <si>
    <t>Stanić Srđan</t>
  </si>
  <si>
    <t>Žunić Milenko</t>
  </si>
  <si>
    <t>PobedaVK</t>
  </si>
  <si>
    <t>Rodić Petar</t>
  </si>
  <si>
    <t>Andžić Petar</t>
  </si>
  <si>
    <t>Otašević Jaroslava</t>
  </si>
  <si>
    <t>Grozdanić Jovana</t>
  </si>
  <si>
    <t>Ćirić Lenka</t>
  </si>
  <si>
    <t>Grozdanić Jelena</t>
  </si>
  <si>
    <t>Konjuh</t>
  </si>
  <si>
    <t>PD Konjuh Tuzla</t>
  </si>
  <si>
    <t>Ćosić Emina</t>
  </si>
  <si>
    <t>Huskić Maida</t>
  </si>
  <si>
    <t>Huskić Meliha</t>
  </si>
  <si>
    <t>Bjelašnica</t>
  </si>
  <si>
    <t>PD Bjelašnica</t>
  </si>
  <si>
    <t>Paro Selma</t>
  </si>
  <si>
    <t>Halimić Minea</t>
  </si>
  <si>
    <t>Bujak Severina</t>
  </si>
  <si>
    <t>Čelik VK</t>
  </si>
  <si>
    <t>Pavlović Dragan</t>
  </si>
  <si>
    <t>Marković Dušan</t>
  </si>
  <si>
    <t>Ahmedbašić Edin</t>
  </si>
  <si>
    <t>Bešlagić Adin</t>
  </si>
  <si>
    <t>Vokić Samir</t>
  </si>
  <si>
    <t>Udovičić Tarik</t>
  </si>
  <si>
    <t>Galijašević Muhamed</t>
  </si>
  <si>
    <t>Kajanija Aldin</t>
  </si>
  <si>
    <t>Javorak VK</t>
  </si>
  <si>
    <t>Javorak Paraćin</t>
  </si>
  <si>
    <t>Radovanović Marko</t>
  </si>
  <si>
    <t>Kandić Čedomir</t>
  </si>
  <si>
    <t>Kandić Tanja</t>
  </si>
  <si>
    <t>Veljić Jelena</t>
  </si>
  <si>
    <t>SENIORKE</t>
  </si>
  <si>
    <t>Petrović Milena</t>
  </si>
  <si>
    <t>Maksimović Marija</t>
  </si>
  <si>
    <t>Maslačak</t>
  </si>
  <si>
    <t>Maslačak Beograd</t>
  </si>
  <si>
    <t>Jakovljević Nada</t>
  </si>
  <si>
    <t>Đorđević Jelena</t>
  </si>
  <si>
    <t>Pavlov Nataša</t>
  </si>
  <si>
    <t>Rajac</t>
  </si>
  <si>
    <t>POSK Rajac Ljig</t>
  </si>
  <si>
    <t>Roksandić Stevan</t>
  </si>
  <si>
    <t>12+5+5</t>
  </si>
  <si>
    <t>Veljović Slobodan</t>
  </si>
  <si>
    <t>Radovanović Slobodan</t>
  </si>
  <si>
    <t>Jocić Aleksandar</t>
  </si>
  <si>
    <t>Vesović Petar</t>
  </si>
  <si>
    <t>Džambasović Aleksandar</t>
  </si>
  <si>
    <t>BiK</t>
  </si>
  <si>
    <t>Balkan Kopaonik Beograd</t>
  </si>
  <si>
    <t>Zimonja Igor</t>
  </si>
  <si>
    <t>Ivanović Ivan</t>
  </si>
  <si>
    <t>Bojović Milena</t>
  </si>
  <si>
    <t>Babić Dušan</t>
  </si>
  <si>
    <t>Janković Dušan</t>
  </si>
  <si>
    <t>Stoiljković Vladimir</t>
  </si>
  <si>
    <t>DMB</t>
  </si>
  <si>
    <t>SK DMB Beograd</t>
  </si>
  <si>
    <t>Šuškić Sulejman</t>
  </si>
  <si>
    <t>Jovović Đorđe</t>
  </si>
  <si>
    <t>Prica Vladimir</t>
  </si>
  <si>
    <t>DMB-KOP VK</t>
  </si>
  <si>
    <t>SK DMB Kopaonik Beograd</t>
  </si>
  <si>
    <t>Pešić Zoran</t>
  </si>
  <si>
    <t>Ranitović Stefan</t>
  </si>
  <si>
    <t>Bojović Petar</t>
  </si>
  <si>
    <t>6 - Rajac</t>
  </si>
  <si>
    <t xml:space="preserve"> </t>
  </si>
  <si>
    <t>SK Maslačak Beograd</t>
  </si>
  <si>
    <t>Noćno planinarsko orijentaciono takmičenje Avala 21. oktobar 2017.
8. kolo lige PSS u planinarskoj orijentaciji</t>
  </si>
  <si>
    <t>1. Vođa ekipe
2. član ekipe
3. član ekipe</t>
  </si>
  <si>
    <t>Startno vreme 19.00</t>
  </si>
  <si>
    <t xml:space="preserve"> Vreme staze</t>
  </si>
  <si>
    <t>Broj KT
10</t>
  </si>
  <si>
    <t>Bodovi staze</t>
  </si>
  <si>
    <t>Bodovi na testu</t>
  </si>
  <si>
    <t>Ukupno bodova</t>
  </si>
  <si>
    <t>"Čelik"</t>
  </si>
  <si>
    <t>PK "Čelik" Smederevo</t>
  </si>
  <si>
    <t>1. Nikolić Saša
2. Pavlović Dragan
3. Milovanović Nebojša</t>
  </si>
  <si>
    <t>Balkan</t>
  </si>
  <si>
    <t>PSK "Balkan" Beograd</t>
  </si>
  <si>
    <t>1. Ivanović Ivan
2. Zimonja Igor
3. Bolić Filip</t>
  </si>
  <si>
    <t>"DMB"</t>
  </si>
  <si>
    <t>SK "DMB" Beograd</t>
  </si>
  <si>
    <t>1. Pešić Zoran
2. Ranitović Stefan
3. Prica Vladimir</t>
  </si>
  <si>
    <t>"Avanturista"</t>
  </si>
  <si>
    <t>KP "Avanturista" Beograd</t>
  </si>
  <si>
    <t>1. Bratić Boris
2. Dimitrijević Dejan
3. Tucaković Marko</t>
  </si>
  <si>
    <t>Startno vreme</t>
  </si>
  <si>
    <t>Broj KT
8</t>
  </si>
  <si>
    <t>1. Nikolić Dragan
2. Jeremić Dragutin
3. Grujić Branko</t>
  </si>
  <si>
    <t>Broj KT
6</t>
  </si>
  <si>
    <t>"Kopaonik"</t>
  </si>
  <si>
    <t>PSK "Kopaonik" Beograd</t>
  </si>
  <si>
    <t>1. Bojović Milena
2. Mladenović Ana
3. Mladenović Aleksandra</t>
  </si>
  <si>
    <t>Juniorke van konkurencije</t>
  </si>
  <si>
    <t>Broj KT
5</t>
  </si>
  <si>
    <t>"Orion"</t>
  </si>
  <si>
    <t>Izviđački odred "Orion" Beograd</t>
  </si>
  <si>
    <t>1. Marić Miroslav
2. B. Aleksandar
3. M. Nikola
4. Risović Stefan
5. Đ. Borivoje
6. Marić Marija
7. G. Anja
8. G. Sara
9. B. Kristina</t>
  </si>
  <si>
    <t>Takmičenju NIJE prisustvovao kontrolor Komisije za Planinarsku orijentaciju PSS</t>
  </si>
  <si>
    <t>ARBITRAŽNA KOMISIJA</t>
  </si>
  <si>
    <t>1. Nikolić Dragan</t>
  </si>
  <si>
    <t>2. Zimonja Igor</t>
  </si>
  <si>
    <t>3. Pešić Zoran</t>
  </si>
  <si>
    <t>8- Avala noćno</t>
  </si>
  <si>
    <t>ПРВЕНСТВО СРБИЈЕ-ПОТ ПСС- Дани планинара Србије- Прибојска бања-1.7.2017.</t>
  </si>
  <si>
    <t xml:space="preserve">Вуловић Никола </t>
  </si>
  <si>
    <t>Василевска Милена</t>
  </si>
  <si>
    <t xml:space="preserve">Василевска Тијана </t>
  </si>
  <si>
    <t>Николић Софија</t>
  </si>
  <si>
    <t>Николић Робин</t>
  </si>
  <si>
    <t>Радојевић Дуња</t>
  </si>
  <si>
    <t>Столац</t>
  </si>
  <si>
    <t>ПСД Столац Вишеград</t>
  </si>
  <si>
    <t>Којић  Анђела</t>
  </si>
  <si>
    <t>Крстовић Жељана</t>
  </si>
  <si>
    <t>Рашовић Ивана</t>
  </si>
  <si>
    <t>Јуниори</t>
  </si>
  <si>
    <t>Банковић Алекса</t>
  </si>
  <si>
    <t>Анџић Димитрије</t>
  </si>
  <si>
    <t>Банковић Михаило</t>
  </si>
  <si>
    <t>Победа атлетичари</t>
  </si>
  <si>
    <t xml:space="preserve">Николић  Дејан </t>
  </si>
  <si>
    <t>7+2</t>
  </si>
  <si>
    <t xml:space="preserve">Билић Стефан </t>
  </si>
  <si>
    <t xml:space="preserve">Радиновић Михаило </t>
  </si>
  <si>
    <t xml:space="preserve">Весовић Петар </t>
  </si>
  <si>
    <t xml:space="preserve">Луковић Марко </t>
  </si>
  <si>
    <t>Богдановић Ненад</t>
  </si>
  <si>
    <t>Мумибабић Игор</t>
  </si>
  <si>
    <t>Трипковић Никола</t>
  </si>
  <si>
    <t>Милићевић Филип</t>
  </si>
  <si>
    <t>*</t>
  </si>
  <si>
    <t>микс клубова</t>
  </si>
  <si>
    <t>Ранитовић Стефан</t>
  </si>
  <si>
    <t>Максимовић Ратко</t>
  </si>
  <si>
    <t>Костић Владимир</t>
  </si>
  <si>
    <t xml:space="preserve">Мимић Миљан </t>
  </si>
  <si>
    <t>диск</t>
  </si>
  <si>
    <t>Јосифовић Милош</t>
  </si>
  <si>
    <t>Илић Тамара</t>
  </si>
  <si>
    <t>БИЗ</t>
  </si>
  <si>
    <t>ПСК Балкан Београд</t>
  </si>
  <si>
    <t xml:space="preserve">Ивановић Иван </t>
  </si>
  <si>
    <t xml:space="preserve">Балаћ Филип </t>
  </si>
  <si>
    <t>Налетина Наташа</t>
  </si>
  <si>
    <t>Железничар</t>
  </si>
  <si>
    <t>ПК Железничар Ниш</t>
  </si>
  <si>
    <t>Миљковић Миодраг</t>
  </si>
  <si>
    <t>нема података</t>
  </si>
  <si>
    <t>Николић Добривоје</t>
  </si>
  <si>
    <t>Станковић Јелена</t>
  </si>
  <si>
    <t>Смиљковић Маја</t>
  </si>
  <si>
    <t>Богић Десанка</t>
  </si>
  <si>
    <t>Крајиновић Ивана</t>
  </si>
  <si>
    <t xml:space="preserve">Николић Драган </t>
  </si>
  <si>
    <t xml:space="preserve">Јеремић Драгутин </t>
  </si>
  <si>
    <t xml:space="preserve">Грујић Бранко </t>
  </si>
  <si>
    <t>Пантери</t>
  </si>
  <si>
    <t xml:space="preserve">Најдановић Драшко </t>
  </si>
  <si>
    <t xml:space="preserve">Рајчић Владан </t>
  </si>
  <si>
    <t>Јенчић Срећко</t>
  </si>
  <si>
    <t>ПСК Копаоник Београд</t>
  </si>
  <si>
    <t>Цветковић Милан</t>
  </si>
  <si>
    <t>Шентевски Методије</t>
  </si>
  <si>
    <t>Марјановић Властимир</t>
  </si>
  <si>
    <t>ПОСК ПТТ  Београд</t>
  </si>
  <si>
    <t>Загорац Ђорђе</t>
  </si>
  <si>
    <t xml:space="preserve">Војновић Рајко </t>
  </si>
  <si>
    <t>Шубевски Бранислав</t>
  </si>
  <si>
    <t>Живановић Летица</t>
  </si>
  <si>
    <t>Петровић Наташа</t>
  </si>
  <si>
    <t>Јашаревић Јаворка</t>
  </si>
  <si>
    <t>Бабић Јелена</t>
  </si>
  <si>
    <t xml:space="preserve">Грозданић Валентина </t>
  </si>
  <si>
    <t>Компас</t>
  </si>
  <si>
    <t xml:space="preserve"> ПОК Компас Вршац </t>
  </si>
  <si>
    <t>Ћирић Коста</t>
  </si>
  <si>
    <t>Ћирић Ержебет</t>
  </si>
  <si>
    <t>Кораћ Душанка</t>
  </si>
  <si>
    <t>PSD Stražilovo</t>
  </si>
  <si>
    <t>VII KOLO LIGE SRBIJE U PLANINARSKOJ ORIJENTACIJI</t>
  </si>
  <si>
    <t>PASJAČA 11.11.2017.god.</t>
  </si>
  <si>
    <t>PSK Toplica</t>
  </si>
  <si>
    <t>Stojanović Neda</t>
  </si>
  <si>
    <t>Natalija Bobić</t>
  </si>
  <si>
    <t>Petra Grčić</t>
  </si>
  <si>
    <t>Anastasija Milenković</t>
  </si>
  <si>
    <t>Stevanović Teodora</t>
  </si>
  <si>
    <t>Natalija Sretković</t>
  </si>
  <si>
    <t>Nataša Tasić</t>
  </si>
  <si>
    <t>Bojana Ristić</t>
  </si>
  <si>
    <t>Marija Đorđević</t>
  </si>
  <si>
    <t>Anđela Krstić</t>
  </si>
  <si>
    <t>Jovana Pavlović</t>
  </si>
  <si>
    <t>Tamara Novković</t>
  </si>
  <si>
    <t xml:space="preserve">PSK Kukavica </t>
  </si>
  <si>
    <t>Veljko Blagojević</t>
  </si>
  <si>
    <t>Leskovac</t>
  </si>
  <si>
    <t>Janko Tomić</t>
  </si>
  <si>
    <t>Aleksandar Gligorijević</t>
  </si>
  <si>
    <t xml:space="preserve">PSK Toplica </t>
  </si>
  <si>
    <t>Đedović Dejan</t>
  </si>
  <si>
    <t>Prokuplje</t>
  </si>
  <si>
    <t>Đedović Lazar</t>
  </si>
  <si>
    <t>Mladenović Aleksa</t>
  </si>
  <si>
    <t>PK Pobeda Beograd</t>
  </si>
  <si>
    <t>Branislava Misailović</t>
  </si>
  <si>
    <t>Tamara Ilić</t>
  </si>
  <si>
    <t>Tanja Ilić</t>
  </si>
  <si>
    <t>Vanja Đuričić</t>
  </si>
  <si>
    <t xml:space="preserve">Pobeda </t>
  </si>
  <si>
    <t>Radosav Jocić</t>
  </si>
  <si>
    <t>Nemanja Krstekanić</t>
  </si>
  <si>
    <t>Železničar Niš</t>
  </si>
  <si>
    <t>PSK Železničar Niš</t>
  </si>
  <si>
    <t>Mihajlo Despotović</t>
  </si>
  <si>
    <t>Saša Dimitrijević</t>
  </si>
  <si>
    <t>Miloš Bogdanović</t>
  </si>
  <si>
    <t>Nikolić Saša</t>
  </si>
  <si>
    <t>PSK Balkan</t>
  </si>
  <si>
    <t>Ana Krsmanović</t>
  </si>
  <si>
    <t>Maksimović Ratko</t>
  </si>
  <si>
    <t>Kukavica</t>
  </si>
  <si>
    <t>Saša Antić</t>
  </si>
  <si>
    <t>Miloš Mladenović</t>
  </si>
  <si>
    <t>Miodrag Mitrović</t>
  </si>
  <si>
    <t>Čelik 2</t>
  </si>
  <si>
    <t>Vladimir Milovanović</t>
  </si>
  <si>
    <t>PK Vukan</t>
  </si>
  <si>
    <t>Najdanović Draško</t>
  </si>
  <si>
    <t>Vladan Raičić</t>
  </si>
  <si>
    <t>Momčilo Manić</t>
  </si>
  <si>
    <t>Matković Vladislav</t>
  </si>
  <si>
    <t>Vlada Stoiljković</t>
  </si>
  <si>
    <t>Damir Arula</t>
  </si>
</sst>
</file>

<file path=xl/styles.xml><?xml version="1.0" encoding="utf-8"?>
<styleSheet xmlns="http://schemas.openxmlformats.org/spreadsheetml/2006/main">
  <numFmts count="3">
    <numFmt numFmtId="164" formatCode="h:mm:ss;@"/>
    <numFmt numFmtId="165" formatCode="hh&quot;:&quot;mm&quot;:&quot;ss&quot; &quot;AM/PM"/>
    <numFmt numFmtId="166" formatCode="h:mm;@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8"/>
      <color indexed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name val="Arial"/>
    </font>
    <font>
      <sz val="11"/>
      <name val="Liberation Sans"/>
    </font>
    <font>
      <sz val="11"/>
      <color rgb="FFFF0000"/>
      <name val="Liberation Sans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9" tint="-0.499984740745262"/>
      <name val="Liberation Sans"/>
    </font>
    <font>
      <sz val="11"/>
      <color rgb="FFFFFFFF"/>
      <name val="Liberation Sans"/>
    </font>
    <font>
      <sz val="11"/>
      <color theme="8" tint="-0.249977111117893"/>
      <name val="Liberation Sans"/>
    </font>
    <font>
      <sz val="11"/>
      <color rgb="FFFF3333"/>
      <name val="Liberation Sans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8"/>
      <name val="Arial"/>
      <family val="2"/>
      <charset val="238"/>
    </font>
    <font>
      <sz val="16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theme="9" tint="0.79998168889431442"/>
        <bgColor rgb="FF99FF99"/>
      </patternFill>
    </fill>
    <fill>
      <patternFill patternType="solid">
        <fgColor theme="9" tint="0.59999389629810485"/>
        <bgColor rgb="FF99FF99"/>
      </patternFill>
    </fill>
    <fill>
      <patternFill patternType="solid">
        <fgColor rgb="FFFF99FF"/>
        <bgColor rgb="FFFF99FF"/>
      </patternFill>
    </fill>
    <fill>
      <patternFill patternType="solid">
        <fgColor theme="9" tint="0.39997558519241921"/>
        <bgColor rgb="FF99FF99"/>
      </patternFill>
    </fill>
    <fill>
      <patternFill patternType="solid">
        <fgColor theme="9" tint="-0.249977111117893"/>
        <bgColor rgb="FF99FF99"/>
      </patternFill>
    </fill>
    <fill>
      <patternFill patternType="solid">
        <fgColor rgb="FFCC00CC"/>
        <bgColor rgb="FFCC00CC"/>
      </patternFill>
    </fill>
    <fill>
      <patternFill patternType="solid">
        <fgColor rgb="FFFFFF99"/>
        <bgColor rgb="FFFFFF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9900"/>
        <bgColor rgb="FF009900"/>
      </patternFill>
    </fill>
    <fill>
      <patternFill patternType="solid">
        <fgColor theme="9" tint="-0.499984740745262"/>
        <bgColor rgb="FF99FF99"/>
      </patternFill>
    </fill>
    <fill>
      <patternFill patternType="solid">
        <fgColor rgb="FF007826"/>
        <bgColor rgb="FF0078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/>
      <diagonal/>
    </border>
    <border>
      <left style="medium">
        <color indexed="8"/>
      </left>
      <right style="double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04">
    <xf numFmtId="0" fontId="0" fillId="0" borderId="0" xfId="0"/>
    <xf numFmtId="0" fontId="3" fillId="0" borderId="0" xfId="1"/>
    <xf numFmtId="0" fontId="4" fillId="0" borderId="0" xfId="1" applyFont="1" applyBorder="1"/>
    <xf numFmtId="0" fontId="6" fillId="0" borderId="0" xfId="2"/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0" borderId="18" xfId="1" applyBorder="1" applyAlignment="1">
      <alignment horizontal="center" vertical="center" wrapText="1"/>
    </xf>
    <xf numFmtId="0" fontId="3" fillId="0" borderId="19" xfId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9" fillId="3" borderId="22" xfId="1" applyFont="1" applyFill="1" applyBorder="1" applyAlignment="1">
      <alignment horizontal="center" vertical="center" wrapText="1"/>
    </xf>
    <xf numFmtId="1" fontId="3" fillId="0" borderId="19" xfId="1" applyNumberFormat="1" applyBorder="1" applyAlignment="1">
      <alignment horizontal="center" vertical="center" wrapText="1"/>
    </xf>
    <xf numFmtId="0" fontId="7" fillId="3" borderId="22" xfId="1" applyFont="1" applyFill="1" applyBorder="1" applyAlignment="1">
      <alignment horizontal="center" vertical="center" wrapText="1"/>
    </xf>
    <xf numFmtId="0" fontId="3" fillId="0" borderId="23" xfId="1" applyBorder="1" applyAlignment="1">
      <alignment horizontal="center" vertical="center" wrapText="1"/>
    </xf>
    <xf numFmtId="0" fontId="3" fillId="0" borderId="24" xfId="1" applyBorder="1" applyAlignment="1">
      <alignment horizontal="center" vertical="center" wrapText="1"/>
    </xf>
    <xf numFmtId="0" fontId="3" fillId="0" borderId="25" xfId="1" applyBorder="1" applyAlignment="1">
      <alignment horizontal="center" vertical="center" wrapText="1"/>
    </xf>
    <xf numFmtId="0" fontId="3" fillId="0" borderId="26" xfId="1" applyBorder="1" applyAlignment="1">
      <alignment horizontal="center" vertical="center" wrapText="1"/>
    </xf>
    <xf numFmtId="0" fontId="3" fillId="0" borderId="17" xfId="1" applyBorder="1" applyAlignment="1">
      <alignment horizontal="center" vertical="center" wrapText="1"/>
    </xf>
    <xf numFmtId="0" fontId="0" fillId="0" borderId="30" xfId="0" applyFill="1" applyBorder="1"/>
    <xf numFmtId="0" fontId="0" fillId="0" borderId="3" xfId="0" applyBorder="1"/>
    <xf numFmtId="0" fontId="3" fillId="0" borderId="0" xfId="1" applyBorder="1" applyAlignment="1">
      <alignment horizontal="center" vertical="center" wrapText="1"/>
    </xf>
    <xf numFmtId="0" fontId="7" fillId="0" borderId="35" xfId="1" applyFont="1" applyBorder="1" applyAlignment="1">
      <alignment horizontal="left" vertical="center" wrapText="1"/>
    </xf>
    <xf numFmtId="0" fontId="3" fillId="0" borderId="36" xfId="1" applyBorder="1" applyAlignment="1">
      <alignment horizontal="center" vertical="center" wrapText="1"/>
    </xf>
    <xf numFmtId="0" fontId="3" fillId="0" borderId="37" xfId="1" applyBorder="1" applyAlignment="1">
      <alignment horizontal="center" vertical="center" wrapText="1"/>
    </xf>
    <xf numFmtId="0" fontId="0" fillId="0" borderId="0" xfId="0" applyBorder="1"/>
    <xf numFmtId="1" fontId="7" fillId="0" borderId="39" xfId="1" applyNumberFormat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3" fillId="0" borderId="40" xfId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3" fillId="0" borderId="42" xfId="1" applyBorder="1" applyAlignment="1">
      <alignment horizontal="center" vertical="center" wrapText="1"/>
    </xf>
    <xf numFmtId="0" fontId="3" fillId="0" borderId="43" xfId="1" applyBorder="1" applyAlignment="1">
      <alignment horizontal="center" vertical="center" wrapText="1"/>
    </xf>
    <xf numFmtId="0" fontId="3" fillId="0" borderId="44" xfId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3" fillId="0" borderId="45" xfId="1" applyBorder="1" applyAlignment="1">
      <alignment horizontal="center" vertical="center" wrapText="1"/>
    </xf>
    <xf numFmtId="0" fontId="3" fillId="0" borderId="46" xfId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1" fontId="3" fillId="0" borderId="47" xfId="1" applyNumberFormat="1" applyBorder="1" applyAlignment="1">
      <alignment horizontal="center" vertical="center" wrapText="1"/>
    </xf>
    <xf numFmtId="1" fontId="3" fillId="0" borderId="18" xfId="1" applyNumberFormat="1" applyBorder="1" applyAlignment="1">
      <alignment horizontal="center" vertical="center" wrapText="1"/>
    </xf>
    <xf numFmtId="1" fontId="3" fillId="0" borderId="23" xfId="1" applyNumberFormat="1" applyBorder="1" applyAlignment="1">
      <alignment horizontal="center" vertical="center" wrapText="1"/>
    </xf>
    <xf numFmtId="0" fontId="3" fillId="0" borderId="47" xfId="1" applyBorder="1" applyAlignment="1">
      <alignment horizontal="center" vertical="center" wrapText="1"/>
    </xf>
    <xf numFmtId="0" fontId="3" fillId="0" borderId="48" xfId="1" applyBorder="1" applyAlignment="1">
      <alignment horizontal="center" vertical="center" wrapText="1"/>
    </xf>
    <xf numFmtId="0" fontId="3" fillId="0" borderId="49" xfId="1" applyBorder="1" applyAlignment="1">
      <alignment horizontal="center" vertical="center" wrapText="1"/>
    </xf>
    <xf numFmtId="0" fontId="7" fillId="0" borderId="42" xfId="1" applyFont="1" applyBorder="1" applyAlignment="1">
      <alignment horizontal="left" vertical="center" wrapText="1"/>
    </xf>
    <xf numFmtId="0" fontId="7" fillId="0" borderId="43" xfId="1" applyFont="1" applyBorder="1" applyAlignment="1">
      <alignment horizontal="left" vertical="center" wrapText="1"/>
    </xf>
    <xf numFmtId="0" fontId="7" fillId="0" borderId="50" xfId="1" applyFont="1" applyBorder="1" applyAlignment="1">
      <alignment horizontal="left" vertical="center" wrapText="1"/>
    </xf>
    <xf numFmtId="0" fontId="3" fillId="0" borderId="32" xfId="1" applyBorder="1" applyAlignment="1">
      <alignment horizontal="center" vertical="center" wrapText="1"/>
    </xf>
    <xf numFmtId="0" fontId="7" fillId="4" borderId="30" xfId="1" applyFont="1" applyFill="1" applyBorder="1" applyAlignment="1">
      <alignment horizontal="center" vertical="center" wrapText="1"/>
    </xf>
    <xf numFmtId="0" fontId="3" fillId="0" borderId="55" xfId="1" applyBorder="1" applyAlignment="1">
      <alignment horizontal="center"/>
    </xf>
    <xf numFmtId="0" fontId="3" fillId="0" borderId="14" xfId="1" applyBorder="1" applyAlignment="1">
      <alignment horizontal="center"/>
    </xf>
    <xf numFmtId="0" fontId="3" fillId="0" borderId="56" xfId="1" applyBorder="1" applyAlignment="1">
      <alignment horizontal="center"/>
    </xf>
    <xf numFmtId="0" fontId="3" fillId="0" borderId="17" xfId="1" applyBorder="1" applyAlignment="1">
      <alignment horizontal="center"/>
    </xf>
    <xf numFmtId="0" fontId="3" fillId="0" borderId="17" xfId="1" applyFill="1" applyBorder="1" applyAlignment="1">
      <alignment horizontal="center"/>
    </xf>
    <xf numFmtId="0" fontId="3" fillId="0" borderId="56" xfId="1" applyBorder="1" applyAlignment="1">
      <alignment horizontal="center" vertical="center" wrapText="1"/>
    </xf>
    <xf numFmtId="0" fontId="0" fillId="0" borderId="17" xfId="0" applyBorder="1"/>
    <xf numFmtId="0" fontId="7" fillId="5" borderId="30" xfId="1" applyFont="1" applyFill="1" applyBorder="1" applyAlignment="1">
      <alignment horizontal="center" vertical="center" wrapText="1"/>
    </xf>
    <xf numFmtId="0" fontId="7" fillId="0" borderId="61" xfId="1" applyFont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ill="1" applyBorder="1" applyAlignment="1">
      <alignment horizontal="left"/>
    </xf>
    <xf numFmtId="0" fontId="7" fillId="0" borderId="0" xfId="1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left" vertical="center" wrapText="1"/>
    </xf>
    <xf numFmtId="0" fontId="3" fillId="0" borderId="0" xfId="1" applyFill="1" applyBorder="1" applyAlignment="1">
      <alignment horizontal="center"/>
    </xf>
    <xf numFmtId="0" fontId="3" fillId="0" borderId="0" xfId="1" applyFill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0" fillId="0" borderId="76" xfId="0" applyBorder="1"/>
    <xf numFmtId="0" fontId="0" fillId="0" borderId="80" xfId="0" applyBorder="1"/>
    <xf numFmtId="0" fontId="0" fillId="0" borderId="14" xfId="0" applyBorder="1"/>
    <xf numFmtId="0" fontId="0" fillId="0" borderId="27" xfId="0" applyBorder="1"/>
    <xf numFmtId="0" fontId="0" fillId="0" borderId="85" xfId="0" applyBorder="1"/>
    <xf numFmtId="0" fontId="3" fillId="0" borderId="7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horizontal="left" vertical="center"/>
    </xf>
    <xf numFmtId="49" fontId="16" fillId="0" borderId="17" xfId="0" applyNumberFormat="1" applyFont="1" applyFill="1" applyBorder="1" applyAlignment="1">
      <alignment horizontal="left" vertical="center"/>
    </xf>
    <xf numFmtId="49" fontId="16" fillId="0" borderId="17" xfId="0" applyNumberFormat="1" applyFont="1" applyFill="1" applyBorder="1"/>
    <xf numFmtId="0" fontId="0" fillId="0" borderId="17" xfId="0" applyFill="1" applyBorder="1"/>
    <xf numFmtId="0" fontId="17" fillId="0" borderId="0" xfId="0" applyFont="1"/>
    <xf numFmtId="0" fontId="18" fillId="0" borderId="0" xfId="0" applyFont="1"/>
    <xf numFmtId="0" fontId="17" fillId="0" borderId="0" xfId="0" applyFont="1" applyFill="1"/>
    <xf numFmtId="0" fontId="0" fillId="0" borderId="0" xfId="0" applyAlignment="1">
      <alignment horizontal="center"/>
    </xf>
    <xf numFmtId="0" fontId="17" fillId="0" borderId="92" xfId="0" applyFont="1" applyFill="1" applyBorder="1"/>
    <xf numFmtId="0" fontId="18" fillId="0" borderId="92" xfId="0" applyFont="1" applyFill="1" applyBorder="1"/>
    <xf numFmtId="0" fontId="0" fillId="0" borderId="92" xfId="0" applyFill="1" applyBorder="1"/>
    <xf numFmtId="0" fontId="19" fillId="0" borderId="92" xfId="0" applyFont="1" applyFill="1" applyBorder="1" applyAlignment="1" applyProtection="1">
      <alignment horizontal="center"/>
    </xf>
    <xf numFmtId="0" fontId="17" fillId="0" borderId="92" xfId="0" applyFont="1" applyBorder="1"/>
    <xf numFmtId="0" fontId="18" fillId="0" borderId="92" xfId="0" applyFont="1" applyBorder="1"/>
    <xf numFmtId="0" fontId="0" fillId="0" borderId="92" xfId="0" applyBorder="1"/>
    <xf numFmtId="0" fontId="0" fillId="7" borderId="92" xfId="0" applyFill="1" applyBorder="1"/>
    <xf numFmtId="164" fontId="0" fillId="0" borderId="92" xfId="0" applyNumberForma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8" borderId="92" xfId="0" applyFill="1" applyBorder="1"/>
    <xf numFmtId="0" fontId="0" fillId="0" borderId="94" xfId="0" applyBorder="1"/>
    <xf numFmtId="0" fontId="0" fillId="0" borderId="94" xfId="0" applyBorder="1" applyAlignment="1">
      <alignment horizontal="center"/>
    </xf>
    <xf numFmtId="0" fontId="0" fillId="9" borderId="92" xfId="0" applyFill="1" applyBorder="1"/>
    <xf numFmtId="164" fontId="18" fillId="0" borderId="92" xfId="0" applyNumberFormat="1" applyFont="1" applyBorder="1" applyAlignment="1">
      <alignment horizontal="center"/>
    </xf>
    <xf numFmtId="0" fontId="18" fillId="0" borderId="92" xfId="0" applyFont="1" applyBorder="1" applyAlignment="1">
      <alignment horizontal="center"/>
    </xf>
    <xf numFmtId="0" fontId="18" fillId="0" borderId="94" xfId="0" applyFont="1" applyBorder="1" applyAlignment="1">
      <alignment horizontal="center"/>
    </xf>
    <xf numFmtId="0" fontId="0" fillId="10" borderId="92" xfId="0" applyFill="1" applyBorder="1"/>
    <xf numFmtId="0" fontId="0" fillId="11" borderId="92" xfId="0" applyFill="1" applyBorder="1"/>
    <xf numFmtId="0" fontId="0" fillId="12" borderId="92" xfId="0" applyFill="1" applyBorder="1"/>
    <xf numFmtId="165" fontId="0" fillId="0" borderId="92" xfId="0" applyNumberFormat="1" applyBorder="1" applyAlignment="1">
      <alignment horizontal="center"/>
    </xf>
    <xf numFmtId="0" fontId="21" fillId="12" borderId="92" xfId="0" applyFont="1" applyFill="1" applyBorder="1"/>
    <xf numFmtId="0" fontId="22" fillId="13" borderId="0" xfId="0" applyFont="1" applyFill="1"/>
    <xf numFmtId="164" fontId="18" fillId="14" borderId="92" xfId="0" applyNumberFormat="1" applyFont="1" applyFill="1" applyBorder="1" applyAlignment="1">
      <alignment horizontal="center"/>
    </xf>
    <xf numFmtId="165" fontId="18" fillId="0" borderId="92" xfId="0" applyNumberFormat="1" applyFont="1" applyBorder="1" applyAlignment="1">
      <alignment horizontal="center"/>
    </xf>
    <xf numFmtId="0" fontId="18" fillId="14" borderId="92" xfId="0" applyFont="1" applyFill="1" applyBorder="1" applyAlignment="1">
      <alignment horizontal="center"/>
    </xf>
    <xf numFmtId="0" fontId="18" fillId="0" borderId="94" xfId="0" applyFont="1" applyBorder="1"/>
    <xf numFmtId="0" fontId="18" fillId="14" borderId="94" xfId="0" applyFont="1" applyFill="1" applyBorder="1" applyAlignment="1">
      <alignment horizontal="center"/>
    </xf>
    <xf numFmtId="164" fontId="0" fillId="15" borderId="92" xfId="0" applyNumberFormat="1" applyFill="1" applyBorder="1" applyAlignment="1">
      <alignment horizontal="center"/>
    </xf>
    <xf numFmtId="164" fontId="0" fillId="16" borderId="92" xfId="0" applyNumberFormat="1" applyFill="1" applyBorder="1" applyAlignment="1">
      <alignment horizontal="center"/>
    </xf>
    <xf numFmtId="164" fontId="0" fillId="0" borderId="92" xfId="0" applyNumberFormat="1" applyFill="1" applyBorder="1" applyAlignment="1">
      <alignment horizontal="center"/>
    </xf>
    <xf numFmtId="0" fontId="23" fillId="0" borderId="92" xfId="0" applyFont="1" applyBorder="1"/>
    <xf numFmtId="165" fontId="24" fillId="0" borderId="92" xfId="0" applyNumberFormat="1" applyFont="1" applyBorder="1" applyAlignment="1">
      <alignment horizontal="center"/>
    </xf>
    <xf numFmtId="0" fontId="22" fillId="17" borderId="92" xfId="0" applyFont="1" applyFill="1" applyBorder="1"/>
    <xf numFmtId="164" fontId="17" fillId="14" borderId="92" xfId="0" applyNumberFormat="1" applyFont="1" applyFill="1" applyBorder="1" applyAlignment="1">
      <alignment horizontal="center"/>
    </xf>
    <xf numFmtId="0" fontId="0" fillId="18" borderId="92" xfId="0" applyFill="1" applyBorder="1"/>
    <xf numFmtId="0" fontId="22" fillId="19" borderId="92" xfId="0" applyFont="1" applyFill="1" applyBorder="1"/>
    <xf numFmtId="0" fontId="3" fillId="0" borderId="30" xfId="1" applyNumberFormat="1" applyFont="1" applyBorder="1" applyAlignment="1">
      <alignment horizontal="center" vertical="center" textRotation="90" wrapText="1"/>
    </xf>
    <xf numFmtId="0" fontId="12" fillId="0" borderId="30" xfId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 wrapText="1"/>
    </xf>
    <xf numFmtId="0" fontId="25" fillId="0" borderId="27" xfId="1" applyFont="1" applyBorder="1"/>
    <xf numFmtId="0" fontId="25" fillId="0" borderId="80" xfId="1" applyFont="1" applyBorder="1"/>
    <xf numFmtId="0" fontId="25" fillId="0" borderId="14" xfId="1" applyFont="1" applyBorder="1"/>
    <xf numFmtId="0" fontId="1" fillId="0" borderId="27" xfId="0" applyFont="1" applyBorder="1"/>
    <xf numFmtId="0" fontId="1" fillId="0" borderId="80" xfId="0" applyFont="1" applyBorder="1"/>
    <xf numFmtId="0" fontId="1" fillId="0" borderId="14" xfId="0" applyFont="1" applyBorder="1"/>
    <xf numFmtId="0" fontId="25" fillId="0" borderId="80" xfId="1" applyFont="1" applyFill="1" applyBorder="1"/>
    <xf numFmtId="0" fontId="25" fillId="0" borderId="14" xfId="1" applyFont="1" applyFill="1" applyBorder="1"/>
    <xf numFmtId="0" fontId="3" fillId="0" borderId="80" xfId="0" applyFont="1" applyFill="1" applyBorder="1" applyAlignment="1">
      <alignment horizontal="left" vertical="center" wrapText="1"/>
    </xf>
    <xf numFmtId="0" fontId="1" fillId="0" borderId="80" xfId="0" applyFont="1" applyFill="1" applyBorder="1"/>
    <xf numFmtId="0" fontId="1" fillId="0" borderId="14" xfId="0" applyFont="1" applyFill="1" applyBorder="1"/>
    <xf numFmtId="0" fontId="7" fillId="0" borderId="16" xfId="1" applyFont="1" applyBorder="1" applyAlignment="1">
      <alignment horizontal="center" vertical="center" wrapText="1"/>
    </xf>
    <xf numFmtId="0" fontId="7" fillId="0" borderId="104" xfId="1" applyFont="1" applyBorder="1" applyAlignment="1">
      <alignment horizontal="left" vertical="center" wrapText="1"/>
    </xf>
    <xf numFmtId="0" fontId="7" fillId="0" borderId="97" xfId="1" applyFont="1" applyBorder="1" applyAlignment="1">
      <alignment horizontal="left" vertical="center" wrapText="1"/>
    </xf>
    <xf numFmtId="0" fontId="7" fillId="0" borderId="105" xfId="1" applyFont="1" applyBorder="1" applyAlignment="1">
      <alignment horizontal="left" vertical="center" wrapText="1"/>
    </xf>
    <xf numFmtId="0" fontId="3" fillId="0" borderId="106" xfId="1" applyBorder="1" applyAlignment="1">
      <alignment horizontal="center" vertical="center" wrapText="1"/>
    </xf>
    <xf numFmtId="0" fontId="3" fillId="0" borderId="17" xfId="1" applyFont="1" applyBorder="1" applyAlignment="1">
      <alignment horizontal="left" vertical="center" wrapText="1"/>
    </xf>
    <xf numFmtId="0" fontId="3" fillId="0" borderId="73" xfId="1" applyBorder="1" applyAlignment="1">
      <alignment horizontal="center" vertical="center" wrapText="1"/>
    </xf>
    <xf numFmtId="0" fontId="3" fillId="0" borderId="74" xfId="1" applyBorder="1" applyAlignment="1">
      <alignment horizontal="center" vertical="center" wrapText="1"/>
    </xf>
    <xf numFmtId="0" fontId="3" fillId="0" borderId="78" xfId="1" applyBorder="1" applyAlignment="1">
      <alignment horizontal="center" vertical="center" wrapText="1"/>
    </xf>
    <xf numFmtId="0" fontId="3" fillId="0" borderId="79" xfId="1" applyBorder="1" applyAlignment="1">
      <alignment horizontal="center" vertical="center" wrapText="1"/>
    </xf>
    <xf numFmtId="0" fontId="3" fillId="0" borderId="81" xfId="1" applyBorder="1" applyAlignment="1">
      <alignment horizontal="center" vertical="center" wrapText="1"/>
    </xf>
    <xf numFmtId="0" fontId="3" fillId="0" borderId="82" xfId="1" applyBorder="1" applyAlignment="1">
      <alignment horizontal="center" vertical="center" wrapText="1"/>
    </xf>
    <xf numFmtId="0" fontId="3" fillId="0" borderId="83" xfId="1" applyBorder="1" applyAlignment="1">
      <alignment horizontal="center" vertical="center" wrapText="1"/>
    </xf>
    <xf numFmtId="0" fontId="3" fillId="0" borderId="87" xfId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left" vertical="distributed"/>
    </xf>
    <xf numFmtId="166" fontId="30" fillId="0" borderId="17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left" vertical="justify" wrapText="1"/>
    </xf>
    <xf numFmtId="20" fontId="30" fillId="0" borderId="17" xfId="0" applyNumberFormat="1" applyFont="1" applyFill="1" applyBorder="1" applyAlignment="1">
      <alignment horizontal="center" vertical="center"/>
    </xf>
    <xf numFmtId="0" fontId="3" fillId="0" borderId="27" xfId="1" applyBorder="1"/>
    <xf numFmtId="0" fontId="3" fillId="0" borderId="80" xfId="1" applyBorder="1"/>
    <xf numFmtId="0" fontId="3" fillId="0" borderId="14" xfId="1" applyBorder="1"/>
    <xf numFmtId="0" fontId="3" fillId="0" borderId="80" xfId="1" applyFill="1" applyBorder="1"/>
    <xf numFmtId="0" fontId="3" fillId="0" borderId="14" xfId="1" applyFill="1" applyBorder="1"/>
    <xf numFmtId="0" fontId="3" fillId="0" borderId="27" xfId="1" applyFill="1" applyBorder="1"/>
    <xf numFmtId="0" fontId="0" fillId="0" borderId="80" xfId="0" applyFill="1" applyBorder="1"/>
    <xf numFmtId="0" fontId="0" fillId="0" borderId="14" xfId="0" applyFill="1" applyBorder="1"/>
    <xf numFmtId="0" fontId="2" fillId="20" borderId="109" xfId="0" applyFont="1" applyFill="1" applyBorder="1" applyAlignment="1">
      <alignment vertical="center"/>
    </xf>
    <xf numFmtId="0" fontId="2" fillId="20" borderId="0" xfId="0" applyFont="1" applyFill="1" applyBorder="1" applyAlignment="1">
      <alignment vertical="center"/>
    </xf>
    <xf numFmtId="0" fontId="0" fillId="20" borderId="0" xfId="0" applyFill="1"/>
    <xf numFmtId="0" fontId="0" fillId="20" borderId="0" xfId="0" applyFill="1" applyAlignment="1">
      <alignment vertical="center" wrapText="1"/>
    </xf>
    <xf numFmtId="0" fontId="0" fillId="20" borderId="109" xfId="0" applyFill="1" applyBorder="1" applyAlignment="1"/>
    <xf numFmtId="0" fontId="0" fillId="20" borderId="92" xfId="0" applyFill="1" applyBorder="1" applyAlignment="1">
      <alignment horizontal="center" vertical="center" wrapText="1"/>
    </xf>
    <xf numFmtId="0" fontId="0" fillId="20" borderId="92" xfId="0" applyFill="1" applyBorder="1" applyAlignment="1">
      <alignment horizontal="left" vertical="center" wrapText="1"/>
    </xf>
    <xf numFmtId="0" fontId="0" fillId="20" borderId="92" xfId="0" applyFill="1" applyBorder="1" applyAlignment="1">
      <alignment horizontal="center" vertical="center"/>
    </xf>
    <xf numFmtId="0" fontId="0" fillId="20" borderId="92" xfId="0" applyFill="1" applyBorder="1" applyAlignment="1">
      <alignment vertical="center"/>
    </xf>
    <xf numFmtId="0" fontId="0" fillId="20" borderId="92" xfId="0" applyFill="1" applyBorder="1" applyAlignment="1">
      <alignment wrapText="1"/>
    </xf>
    <xf numFmtId="0" fontId="0" fillId="20" borderId="92" xfId="0" applyNumberFormat="1" applyFill="1" applyBorder="1"/>
    <xf numFmtId="0" fontId="0" fillId="20" borderId="92" xfId="0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21" borderId="109" xfId="0" applyFont="1" applyFill="1" applyBorder="1" applyAlignment="1">
      <alignment vertical="center"/>
    </xf>
    <xf numFmtId="0" fontId="2" fillId="21" borderId="0" xfId="0" applyFont="1" applyFill="1" applyBorder="1" applyAlignment="1">
      <alignment vertical="center"/>
    </xf>
    <xf numFmtId="0" fontId="0" fillId="21" borderId="0" xfId="0" applyFill="1"/>
    <xf numFmtId="0" fontId="0" fillId="21" borderId="0" xfId="0" applyFill="1" applyAlignment="1">
      <alignment vertical="center" wrapText="1"/>
    </xf>
    <xf numFmtId="0" fontId="0" fillId="21" borderId="0" xfId="0" applyFill="1" applyBorder="1" applyAlignment="1"/>
    <xf numFmtId="0" fontId="0" fillId="21" borderId="92" xfId="0" applyFill="1" applyBorder="1" applyAlignment="1">
      <alignment horizontal="center" vertical="center" wrapText="1"/>
    </xf>
    <xf numFmtId="0" fontId="0" fillId="21" borderId="92" xfId="0" applyFill="1" applyBorder="1" applyAlignment="1">
      <alignment horizontal="left" vertical="center" wrapText="1"/>
    </xf>
    <xf numFmtId="0" fontId="0" fillId="21" borderId="92" xfId="0" applyFill="1" applyBorder="1" applyAlignment="1">
      <alignment horizontal="center" vertical="center"/>
    </xf>
    <xf numFmtId="0" fontId="0" fillId="21" borderId="92" xfId="0" applyFill="1" applyBorder="1" applyAlignment="1">
      <alignment vertical="center"/>
    </xf>
    <xf numFmtId="0" fontId="0" fillId="21" borderId="92" xfId="0" applyFill="1" applyBorder="1" applyAlignment="1">
      <alignment wrapText="1"/>
    </xf>
    <xf numFmtId="0" fontId="0" fillId="21" borderId="92" xfId="0" applyNumberFormat="1" applyFill="1" applyBorder="1"/>
    <xf numFmtId="0" fontId="0" fillId="21" borderId="92" xfId="0" applyFill="1" applyBorder="1"/>
    <xf numFmtId="0" fontId="2" fillId="22" borderId="109" xfId="0" applyFont="1" applyFill="1" applyBorder="1" applyAlignment="1">
      <alignment vertical="center"/>
    </xf>
    <xf numFmtId="0" fontId="2" fillId="22" borderId="0" xfId="0" applyFont="1" applyFill="1" applyBorder="1" applyAlignment="1">
      <alignment vertical="center"/>
    </xf>
    <xf numFmtId="0" fontId="0" fillId="22" borderId="0" xfId="0" applyFill="1"/>
    <xf numFmtId="0" fontId="0" fillId="22" borderId="0" xfId="0" applyFill="1" applyAlignment="1">
      <alignment vertical="center" wrapText="1"/>
    </xf>
    <xf numFmtId="0" fontId="0" fillId="22" borderId="0" xfId="0" applyFill="1" applyBorder="1" applyAlignment="1"/>
    <xf numFmtId="0" fontId="0" fillId="22" borderId="92" xfId="0" applyFill="1" applyBorder="1" applyAlignment="1">
      <alignment horizontal="center" vertical="center" wrapText="1"/>
    </xf>
    <xf numFmtId="0" fontId="0" fillId="22" borderId="92" xfId="0" applyFill="1" applyBorder="1" applyAlignment="1">
      <alignment horizontal="left" vertical="center" wrapText="1"/>
    </xf>
    <xf numFmtId="0" fontId="0" fillId="22" borderId="92" xfId="0" applyFill="1" applyBorder="1" applyAlignment="1">
      <alignment horizontal="center" vertical="center"/>
    </xf>
    <xf numFmtId="0" fontId="0" fillId="22" borderId="92" xfId="0" applyFill="1" applyBorder="1" applyAlignment="1">
      <alignment vertical="center"/>
    </xf>
    <xf numFmtId="0" fontId="0" fillId="22" borderId="92" xfId="0" applyFill="1" applyBorder="1" applyAlignment="1">
      <alignment wrapText="1"/>
    </xf>
    <xf numFmtId="0" fontId="0" fillId="22" borderId="92" xfId="0" applyNumberFormat="1" applyFill="1" applyBorder="1"/>
    <xf numFmtId="0" fontId="0" fillId="22" borderId="92" xfId="0" applyFill="1" applyBorder="1"/>
    <xf numFmtId="0" fontId="2" fillId="0" borderId="10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92" xfId="0" applyBorder="1" applyAlignment="1">
      <alignment horizontal="center" vertical="center" wrapText="1"/>
    </xf>
    <xf numFmtId="0" fontId="0" fillId="0" borderId="92" xfId="0" applyBorder="1" applyAlignment="1">
      <alignment horizontal="left" vertical="center" wrapText="1"/>
    </xf>
    <xf numFmtId="0" fontId="0" fillId="0" borderId="92" xfId="0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92" xfId="0" applyBorder="1" applyAlignment="1">
      <alignment wrapText="1"/>
    </xf>
    <xf numFmtId="0" fontId="0" fillId="0" borderId="92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NumberFormat="1" applyBorder="1"/>
    <xf numFmtId="0" fontId="0" fillId="20" borderId="0" xfId="0" applyFill="1" applyAlignment="1">
      <alignment vertical="center"/>
    </xf>
    <xf numFmtId="0" fontId="3" fillId="0" borderId="115" xfId="1" applyBorder="1" applyAlignment="1">
      <alignment horizontal="center" vertical="center" wrapText="1"/>
    </xf>
    <xf numFmtId="0" fontId="7" fillId="0" borderId="116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5" fillId="0" borderId="27" xfId="0" applyFont="1" applyBorder="1"/>
    <xf numFmtId="0" fontId="25" fillId="0" borderId="80" xfId="0" applyFont="1" applyBorder="1"/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/>
    <xf numFmtId="0" fontId="25" fillId="0" borderId="27" xfId="0" applyFont="1" applyFill="1" applyBorder="1"/>
    <xf numFmtId="49" fontId="25" fillId="0" borderId="80" xfId="0" applyNumberFormat="1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horizontal="left" vertical="center"/>
    </xf>
    <xf numFmtId="0" fontId="25" fillId="0" borderId="80" xfId="0" applyFont="1" applyFill="1" applyBorder="1"/>
    <xf numFmtId="0" fontId="25" fillId="0" borderId="80" xfId="0" applyFont="1" applyFill="1" applyBorder="1" applyAlignment="1">
      <alignment horizontal="left" vertical="center" wrapText="1"/>
    </xf>
    <xf numFmtId="0" fontId="25" fillId="0" borderId="14" xfId="0" applyFont="1" applyFill="1" applyBorder="1"/>
    <xf numFmtId="0" fontId="25" fillId="0" borderId="14" xfId="0" applyFont="1" applyFill="1" applyBorder="1" applyAlignment="1">
      <alignment horizontal="justify" vertical="top" wrapText="1"/>
    </xf>
    <xf numFmtId="49" fontId="25" fillId="0" borderId="76" xfId="0" applyNumberFormat="1" applyFont="1" applyFill="1" applyBorder="1" applyAlignment="1">
      <alignment horizontal="left"/>
    </xf>
    <xf numFmtId="49" fontId="25" fillId="0" borderId="80" xfId="0" applyNumberFormat="1" applyFont="1" applyFill="1" applyBorder="1" applyAlignment="1">
      <alignment horizontal="left"/>
    </xf>
    <xf numFmtId="49" fontId="25" fillId="0" borderId="14" xfId="0" applyNumberFormat="1" applyFont="1" applyFill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80" xfId="0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5" fillId="0" borderId="85" xfId="0" applyFont="1" applyFill="1" applyBorder="1" applyAlignment="1">
      <alignment horizontal="left"/>
    </xf>
    <xf numFmtId="0" fontId="3" fillId="0" borderId="27" xfId="1" applyBorder="1" applyAlignment="1">
      <alignment horizontal="center"/>
    </xf>
    <xf numFmtId="0" fontId="3" fillId="0" borderId="10" xfId="1" applyFont="1" applyFill="1" applyBorder="1" applyAlignment="1">
      <alignment horizontal="left" vertical="center" wrapText="1"/>
    </xf>
    <xf numFmtId="0" fontId="0" fillId="0" borderId="0" xfId="0" applyFill="1"/>
    <xf numFmtId="0" fontId="25" fillId="0" borderId="21" xfId="1" applyFont="1" applyFill="1" applyBorder="1" applyAlignment="1">
      <alignment horizontal="left" vertical="center" wrapText="1"/>
    </xf>
    <xf numFmtId="49" fontId="25" fillId="0" borderId="21" xfId="1" applyNumberFormat="1" applyFont="1" applyFill="1" applyBorder="1" applyAlignment="1">
      <alignment horizontal="left" vertical="center" wrapText="1"/>
    </xf>
    <xf numFmtId="0" fontId="3" fillId="0" borderId="0" xfId="1" applyFill="1"/>
    <xf numFmtId="0" fontId="7" fillId="0" borderId="31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left" vertical="center" wrapText="1"/>
    </xf>
    <xf numFmtId="49" fontId="3" fillId="0" borderId="21" xfId="1" applyNumberFormat="1" applyFont="1" applyFill="1" applyBorder="1" applyAlignment="1">
      <alignment horizontal="left" vertical="center" wrapText="1"/>
    </xf>
    <xf numFmtId="49" fontId="25" fillId="0" borderId="62" xfId="1" applyNumberFormat="1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left" vertical="center" wrapText="1"/>
    </xf>
    <xf numFmtId="49" fontId="26" fillId="0" borderId="21" xfId="0" applyNumberFormat="1" applyFont="1" applyFill="1" applyBorder="1" applyAlignment="1">
      <alignment horizontal="left" vertical="center" wrapText="1"/>
    </xf>
    <xf numFmtId="49" fontId="3" fillId="0" borderId="63" xfId="1" applyNumberFormat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3" fillId="0" borderId="63" xfId="1" applyFont="1" applyFill="1" applyBorder="1" applyAlignment="1">
      <alignment horizontal="left" vertical="center" wrapText="1"/>
    </xf>
    <xf numFmtId="0" fontId="25" fillId="0" borderId="29" xfId="1" applyFont="1" applyFill="1" applyBorder="1" applyAlignment="1">
      <alignment horizontal="left" vertical="center" wrapText="1"/>
    </xf>
    <xf numFmtId="0" fontId="25" fillId="0" borderId="15" xfId="1" applyFont="1" applyFill="1" applyBorder="1" applyAlignment="1">
      <alignment horizontal="left" vertical="center" wrapText="1"/>
    </xf>
    <xf numFmtId="49" fontId="26" fillId="0" borderId="63" xfId="0" applyNumberFormat="1" applyFont="1" applyFill="1" applyBorder="1" applyAlignment="1">
      <alignment horizontal="left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left" vertical="center" wrapText="1"/>
    </xf>
    <xf numFmtId="49" fontId="25" fillId="0" borderId="102" xfId="1" applyNumberFormat="1" applyFont="1" applyFill="1" applyBorder="1" applyAlignment="1">
      <alignment horizontal="left" vertical="center" wrapText="1"/>
    </xf>
    <xf numFmtId="49" fontId="25" fillId="0" borderId="103" xfId="1" applyNumberFormat="1" applyFont="1" applyFill="1" applyBorder="1" applyAlignment="1">
      <alignment horizontal="left" vertical="center" wrapText="1"/>
    </xf>
    <xf numFmtId="49" fontId="3" fillId="0" borderId="103" xfId="1" applyNumberFormat="1" applyFont="1" applyFill="1" applyBorder="1" applyAlignment="1">
      <alignment horizontal="left" vertical="center" wrapText="1"/>
    </xf>
    <xf numFmtId="0" fontId="25" fillId="0" borderId="88" xfId="1" applyFont="1" applyFill="1" applyBorder="1" applyAlignment="1">
      <alignment horizontal="left" vertical="center" wrapText="1"/>
    </xf>
    <xf numFmtId="0" fontId="6" fillId="0" borderId="0" xfId="2" applyFill="1"/>
    <xf numFmtId="49" fontId="0" fillId="0" borderId="21" xfId="0" applyNumberFormat="1" applyFill="1" applyBorder="1" applyAlignment="1">
      <alignment horizontal="left" vertical="center" wrapText="1"/>
    </xf>
    <xf numFmtId="49" fontId="3" fillId="0" borderId="10" xfId="1" applyNumberFormat="1" applyFont="1" applyFill="1" applyBorder="1" applyAlignment="1">
      <alignment horizontal="left" vertical="center" wrapText="1"/>
    </xf>
    <xf numFmtId="0" fontId="3" fillId="0" borderId="57" xfId="1" applyBorder="1" applyAlignment="1">
      <alignment horizontal="center"/>
    </xf>
    <xf numFmtId="0" fontId="3" fillId="0" borderId="90" xfId="1" applyBorder="1" applyAlignment="1">
      <alignment horizontal="center"/>
    </xf>
    <xf numFmtId="0" fontId="3" fillId="0" borderId="20" xfId="1" applyBorder="1" applyAlignment="1">
      <alignment horizontal="center" vertical="center" wrapText="1"/>
    </xf>
    <xf numFmtId="0" fontId="3" fillId="0" borderId="20" xfId="1" applyBorder="1" applyAlignment="1">
      <alignment horizontal="center"/>
    </xf>
    <xf numFmtId="0" fontId="3" fillId="0" borderId="28" xfId="1" applyBorder="1" applyAlignment="1">
      <alignment horizontal="center"/>
    </xf>
    <xf numFmtId="0" fontId="7" fillId="5" borderId="13" xfId="1" applyFont="1" applyFill="1" applyBorder="1" applyAlignment="1">
      <alignment horizontal="center" vertical="center" wrapText="1"/>
    </xf>
    <xf numFmtId="0" fontId="7" fillId="2" borderId="120" xfId="0" applyFont="1" applyFill="1" applyBorder="1"/>
    <xf numFmtId="0" fontId="7" fillId="0" borderId="122" xfId="1" applyFont="1" applyBorder="1" applyAlignment="1">
      <alignment horizontal="left" vertical="center" wrapText="1"/>
    </xf>
    <xf numFmtId="0" fontId="7" fillId="0" borderId="100" xfId="1" applyFont="1" applyBorder="1" applyAlignment="1">
      <alignment horizontal="left" vertical="center" wrapText="1"/>
    </xf>
    <xf numFmtId="0" fontId="7" fillId="0" borderId="101" xfId="1" applyFont="1" applyBorder="1" applyAlignment="1">
      <alignment horizontal="left" vertical="center" wrapText="1"/>
    </xf>
    <xf numFmtId="1" fontId="3" fillId="0" borderId="17" xfId="1" applyNumberFormat="1" applyBorder="1" applyAlignment="1">
      <alignment horizontal="center" vertical="center" wrapText="1"/>
    </xf>
    <xf numFmtId="0" fontId="0" fillId="0" borderId="7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1" xfId="0" applyBorder="1"/>
    <xf numFmtId="0" fontId="0" fillId="0" borderId="83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56" xfId="1" applyFill="1" applyBorder="1" applyAlignment="1">
      <alignment horizontal="center" vertical="center" wrapText="1"/>
    </xf>
    <xf numFmtId="0" fontId="0" fillId="0" borderId="86" xfId="0" applyBorder="1" applyAlignment="1">
      <alignment horizontal="center"/>
    </xf>
    <xf numFmtId="49" fontId="25" fillId="0" borderId="30" xfId="1" applyNumberFormat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 wrapText="1"/>
    </xf>
    <xf numFmtId="49" fontId="3" fillId="0" borderId="30" xfId="1" applyNumberFormat="1" applyFont="1" applyFill="1" applyBorder="1" applyAlignment="1">
      <alignment horizontal="left" vertical="center" wrapText="1"/>
    </xf>
    <xf numFmtId="0" fontId="3" fillId="0" borderId="54" xfId="1" applyFont="1" applyFill="1" applyBorder="1" applyAlignment="1">
      <alignment horizontal="left" vertical="center" wrapText="1"/>
    </xf>
    <xf numFmtId="49" fontId="3" fillId="0" borderId="54" xfId="1" applyNumberFormat="1" applyFont="1" applyFill="1" applyBorder="1" applyAlignment="1">
      <alignment horizontal="left" vertical="center" wrapText="1"/>
    </xf>
    <xf numFmtId="49" fontId="26" fillId="0" borderId="30" xfId="0" applyNumberFormat="1" applyFont="1" applyFill="1" applyBorder="1" applyAlignment="1">
      <alignment horizontal="left" vertical="center" wrapText="1"/>
    </xf>
    <xf numFmtId="0" fontId="25" fillId="0" borderId="30" xfId="1" applyFont="1" applyFill="1" applyBorder="1" applyAlignment="1">
      <alignment horizontal="left" vertical="center" wrapText="1"/>
    </xf>
    <xf numFmtId="0" fontId="0" fillId="0" borderId="106" xfId="0" applyBorder="1" applyAlignment="1">
      <alignment horizontal="center"/>
    </xf>
    <xf numFmtId="0" fontId="25" fillId="0" borderId="124" xfId="0" applyFont="1" applyBorder="1"/>
    <xf numFmtId="0" fontId="25" fillId="0" borderId="80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127" xfId="0" applyFont="1" applyBorder="1"/>
    <xf numFmtId="0" fontId="25" fillId="0" borderId="124" xfId="0" applyFont="1" applyBorder="1" applyAlignment="1">
      <alignment horizontal="center" vertical="center" wrapText="1"/>
    </xf>
    <xf numFmtId="0" fontId="25" fillId="0" borderId="85" xfId="0" applyFont="1" applyBorder="1"/>
    <xf numFmtId="0" fontId="0" fillId="0" borderId="123" xfId="0" applyBorder="1" applyAlignment="1">
      <alignment horizontal="center"/>
    </xf>
    <xf numFmtId="164" fontId="0" fillId="0" borderId="0" xfId="0" applyNumberFormat="1" applyBorder="1" applyAlignment="1">
      <alignment vertical="center" wrapText="1"/>
    </xf>
    <xf numFmtId="0" fontId="25" fillId="0" borderId="76" xfId="0" applyFont="1" applyBorder="1"/>
    <xf numFmtId="164" fontId="25" fillId="0" borderId="0" xfId="0" applyNumberFormat="1" applyFont="1" applyBorder="1" applyAlignment="1">
      <alignment vertical="center" wrapText="1"/>
    </xf>
    <xf numFmtId="0" fontId="25" fillId="0" borderId="85" xfId="0" applyFont="1" applyBorder="1" applyAlignment="1">
      <alignment horizontal="center" vertical="center" wrapText="1"/>
    </xf>
    <xf numFmtId="0" fontId="25" fillId="0" borderId="106" xfId="0" applyFont="1" applyFill="1" applyBorder="1"/>
    <xf numFmtId="0" fontId="25" fillId="0" borderId="0" xfId="0" applyFont="1" applyBorder="1"/>
    <xf numFmtId="0" fontId="25" fillId="0" borderId="109" xfId="0" applyFont="1" applyBorder="1"/>
    <xf numFmtId="0" fontId="25" fillId="0" borderId="123" xfId="0" applyFont="1" applyBorder="1"/>
    <xf numFmtId="0" fontId="25" fillId="0" borderId="74" xfId="0" applyFont="1" applyBorder="1"/>
    <xf numFmtId="0" fontId="25" fillId="0" borderId="83" xfId="0" applyFont="1" applyBorder="1"/>
    <xf numFmtId="0" fontId="25" fillId="0" borderId="0" xfId="0" applyFont="1" applyFill="1" applyBorder="1"/>
    <xf numFmtId="0" fontId="25" fillId="0" borderId="109" xfId="0" applyFont="1" applyFill="1" applyBorder="1"/>
    <xf numFmtId="0" fontId="25" fillId="0" borderId="53" xfId="0" applyFont="1" applyFill="1" applyBorder="1"/>
    <xf numFmtId="0" fontId="25" fillId="0" borderId="137" xfId="0" applyFont="1" applyBorder="1"/>
    <xf numFmtId="1" fontId="3" fillId="0" borderId="47" xfId="1" applyNumberFormat="1" applyFill="1" applyBorder="1" applyAlignment="1">
      <alignment horizontal="center" vertical="center" wrapText="1"/>
    </xf>
    <xf numFmtId="1" fontId="3" fillId="0" borderId="18" xfId="1" applyNumberFormat="1" applyFill="1" applyBorder="1" applyAlignment="1">
      <alignment horizontal="center" vertical="center" wrapText="1"/>
    </xf>
    <xf numFmtId="1" fontId="3" fillId="0" borderId="19" xfId="1" applyNumberFormat="1" applyFill="1" applyBorder="1" applyAlignment="1">
      <alignment horizontal="center" vertical="center" wrapText="1"/>
    </xf>
    <xf numFmtId="1" fontId="3" fillId="0" borderId="23" xfId="1" applyNumberFormat="1" applyFill="1" applyBorder="1" applyAlignment="1">
      <alignment horizontal="center" vertical="center" wrapText="1"/>
    </xf>
    <xf numFmtId="0" fontId="3" fillId="0" borderId="47" xfId="1" applyFill="1" applyBorder="1" applyAlignment="1">
      <alignment horizontal="center" vertical="center" wrapText="1"/>
    </xf>
    <xf numFmtId="0" fontId="3" fillId="0" borderId="18" xfId="1" applyFill="1" applyBorder="1" applyAlignment="1">
      <alignment horizontal="center" vertical="center" wrapText="1"/>
    </xf>
    <xf numFmtId="0" fontId="3" fillId="0" borderId="19" xfId="1" applyFill="1" applyBorder="1" applyAlignment="1">
      <alignment horizontal="center" vertical="center" wrapText="1"/>
    </xf>
    <xf numFmtId="0" fontId="3" fillId="0" borderId="23" xfId="1" applyFill="1" applyBorder="1" applyAlignment="1">
      <alignment horizontal="center" vertical="center" wrapText="1"/>
    </xf>
    <xf numFmtId="0" fontId="3" fillId="0" borderId="24" xfId="1" applyFill="1" applyBorder="1" applyAlignment="1">
      <alignment horizontal="center" vertical="center" wrapText="1"/>
    </xf>
    <xf numFmtId="0" fontId="3" fillId="0" borderId="25" xfId="1" applyFill="1" applyBorder="1" applyAlignment="1">
      <alignment horizontal="center" vertical="center" wrapText="1"/>
    </xf>
    <xf numFmtId="0" fontId="3" fillId="0" borderId="26" xfId="1" applyFill="1" applyBorder="1" applyAlignment="1">
      <alignment horizontal="center" vertical="center" wrapText="1"/>
    </xf>
    <xf numFmtId="0" fontId="3" fillId="0" borderId="40" xfId="1" applyFill="1" applyBorder="1" applyAlignment="1">
      <alignment horizontal="center" vertical="center" wrapText="1"/>
    </xf>
    <xf numFmtId="0" fontId="3" fillId="0" borderId="138" xfId="1" applyFill="1" applyBorder="1" applyAlignment="1">
      <alignment horizontal="center" vertical="center" wrapText="1"/>
    </xf>
    <xf numFmtId="0" fontId="3" fillId="0" borderId="139" xfId="1" applyFill="1" applyBorder="1" applyAlignment="1">
      <alignment horizontal="center" vertical="center" wrapText="1"/>
    </xf>
    <xf numFmtId="0" fontId="3" fillId="0" borderId="128" xfId="1" applyBorder="1" applyAlignment="1">
      <alignment horizontal="center"/>
    </xf>
    <xf numFmtId="0" fontId="3" fillId="0" borderId="123" xfId="1" applyBorder="1" applyAlignment="1">
      <alignment horizontal="center"/>
    </xf>
    <xf numFmtId="0" fontId="3" fillId="0" borderId="130" xfId="1" applyBorder="1" applyAlignment="1">
      <alignment horizontal="center"/>
    </xf>
    <xf numFmtId="0" fontId="3" fillId="0" borderId="140" xfId="1" applyBorder="1" applyAlignment="1">
      <alignment horizontal="center" vertical="center" wrapText="1"/>
    </xf>
    <xf numFmtId="0" fontId="3" fillId="0" borderId="124" xfId="1" applyBorder="1" applyAlignment="1">
      <alignment horizontal="center" vertical="center" wrapText="1"/>
    </xf>
    <xf numFmtId="0" fontId="3" fillId="0" borderId="124" xfId="1" applyBorder="1" applyAlignment="1">
      <alignment horizontal="center"/>
    </xf>
    <xf numFmtId="0" fontId="3" fillId="0" borderId="141" xfId="1" applyBorder="1" applyAlignment="1">
      <alignment horizontal="center"/>
    </xf>
    <xf numFmtId="0" fontId="3" fillId="0" borderId="128" xfId="1" applyFill="1" applyBorder="1" applyAlignment="1">
      <alignment horizontal="center" vertical="center" wrapText="1"/>
    </xf>
    <xf numFmtId="0" fontId="3" fillId="0" borderId="123" xfId="1" applyBorder="1" applyAlignment="1">
      <alignment horizontal="center" vertical="center" wrapText="1"/>
    </xf>
    <xf numFmtId="0" fontId="3" fillId="0" borderId="128" xfId="1" applyBorder="1" applyAlignment="1">
      <alignment horizontal="center" vertical="center" wrapText="1"/>
    </xf>
    <xf numFmtId="1" fontId="3" fillId="0" borderId="0" xfId="1" applyNumberFormat="1" applyFill="1" applyBorder="1" applyAlignment="1">
      <alignment horizontal="center" vertical="center" wrapText="1"/>
    </xf>
    <xf numFmtId="49" fontId="8" fillId="0" borderId="88" xfId="1" applyNumberFormat="1" applyFont="1" applyFill="1" applyBorder="1" applyAlignment="1">
      <alignment horizontal="center" vertical="center" wrapText="1"/>
    </xf>
    <xf numFmtId="49" fontId="0" fillId="0" borderId="88" xfId="0" applyNumberFormat="1" applyFill="1" applyBorder="1" applyAlignment="1">
      <alignment horizontal="center" vertical="center" wrapText="1"/>
    </xf>
    <xf numFmtId="49" fontId="0" fillId="0" borderId="98" xfId="0" applyNumberForma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9" fontId="7" fillId="0" borderId="52" xfId="1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7" fillId="0" borderId="53" xfId="1" applyNumberFormat="1" applyFont="1" applyFill="1" applyBorder="1" applyAlignment="1">
      <alignment horizontal="center" vertical="center" wrapText="1"/>
    </xf>
    <xf numFmtId="49" fontId="0" fillId="0" borderId="51" xfId="0" applyNumberFormat="1" applyFill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7" fillId="0" borderId="33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7" fillId="0" borderId="58" xfId="1" applyFont="1" applyBorder="1" applyAlignment="1">
      <alignment horizontal="center"/>
    </xf>
    <xf numFmtId="0" fontId="7" fillId="0" borderId="59" xfId="1" applyFont="1" applyBorder="1" applyAlignment="1">
      <alignment horizontal="center"/>
    </xf>
    <xf numFmtId="0" fontId="7" fillId="0" borderId="60" xfId="1" applyFont="1" applyBorder="1" applyAlignment="1">
      <alignment horizontal="center"/>
    </xf>
    <xf numFmtId="0" fontId="7" fillId="0" borderId="64" xfId="1" applyFont="1" applyBorder="1" applyAlignment="1">
      <alignment horizontal="center"/>
    </xf>
    <xf numFmtId="0" fontId="7" fillId="0" borderId="65" xfId="1" applyFont="1" applyBorder="1" applyAlignment="1">
      <alignment horizontal="center"/>
    </xf>
    <xf numFmtId="0" fontId="7" fillId="0" borderId="99" xfId="1" applyFont="1" applyFill="1" applyBorder="1" applyAlignment="1">
      <alignment horizontal="center" vertical="center" wrapText="1"/>
    </xf>
    <xf numFmtId="0" fontId="7" fillId="0" borderId="66" xfId="1" applyFont="1" applyFill="1" applyBorder="1" applyAlignment="1">
      <alignment horizontal="center" vertical="center" wrapText="1"/>
    </xf>
    <xf numFmtId="0" fontId="7" fillId="0" borderId="67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8" fillId="0" borderId="98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7" fillId="0" borderId="118" xfId="1" applyFont="1" applyFill="1" applyBorder="1" applyAlignment="1">
      <alignment horizontal="center" vertical="center" wrapText="1"/>
    </xf>
    <xf numFmtId="0" fontId="7" fillId="0" borderId="119" xfId="1" applyFont="1" applyFill="1" applyBorder="1" applyAlignment="1">
      <alignment horizontal="center" vertical="center" wrapText="1"/>
    </xf>
    <xf numFmtId="0" fontId="7" fillId="0" borderId="117" xfId="1" applyFont="1" applyFill="1" applyBorder="1" applyAlignment="1">
      <alignment horizontal="center" vertical="center" wrapText="1"/>
    </xf>
    <xf numFmtId="0" fontId="7" fillId="0" borderId="121" xfId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15" fillId="6" borderId="70" xfId="0" applyNumberFormat="1" applyFont="1" applyFill="1" applyBorder="1" applyAlignment="1">
      <alignment horizontal="left" vertical="center" wrapText="1"/>
    </xf>
    <xf numFmtId="49" fontId="0" fillId="0" borderId="71" xfId="0" applyNumberFormat="1" applyBorder="1" applyAlignment="1">
      <alignment horizontal="left" vertical="center" wrapText="1"/>
    </xf>
    <xf numFmtId="49" fontId="0" fillId="0" borderId="72" xfId="0" applyNumberFormat="1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0" borderId="77" xfId="0" applyNumberFormat="1" applyBorder="1" applyAlignment="1">
      <alignment horizontal="center" vertical="center" wrapText="1"/>
    </xf>
    <xf numFmtId="164" fontId="0" fillId="0" borderId="56" xfId="0" applyNumberFormat="1" applyBorder="1" applyAlignment="1">
      <alignment horizontal="center" vertical="center" wrapText="1"/>
    </xf>
    <xf numFmtId="164" fontId="0" fillId="0" borderId="74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" fontId="0" fillId="0" borderId="74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1" fontId="0" fillId="0" borderId="83" xfId="0" applyNumberFormat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49" fontId="15" fillId="6" borderId="88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51" xfId="0" applyNumberFormat="1" applyBorder="1" applyAlignment="1">
      <alignment horizontal="left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164" fontId="0" fillId="0" borderId="86" xfId="0" applyNumberFormat="1" applyBorder="1" applyAlignment="1">
      <alignment horizontal="center" vertical="center" wrapText="1"/>
    </xf>
    <xf numFmtId="164" fontId="0" fillId="0" borderId="83" xfId="0" applyNumberForma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164" fontId="0" fillId="0" borderId="55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49" fontId="15" fillId="6" borderId="0" xfId="0" applyNumberFormat="1" applyFont="1" applyFill="1" applyBorder="1" applyAlignment="1">
      <alignment horizontal="left" vertical="center" wrapText="1"/>
    </xf>
    <xf numFmtId="49" fontId="15" fillId="6" borderId="51" xfId="0" applyNumberFormat="1" applyFont="1" applyFill="1" applyBorder="1" applyAlignment="1">
      <alignment horizontal="left" vertical="center" wrapText="1"/>
    </xf>
    <xf numFmtId="164" fontId="0" fillId="0" borderId="56" xfId="0" applyNumberFormat="1" applyFill="1" applyBorder="1" applyAlignment="1">
      <alignment horizontal="center" vertical="center" wrapText="1"/>
    </xf>
    <xf numFmtId="164" fontId="0" fillId="0" borderId="86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83" xfId="0" applyNumberForma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/>
    </xf>
    <xf numFmtId="0" fontId="0" fillId="0" borderId="92" xfId="0" applyFill="1" applyBorder="1" applyAlignment="1">
      <alignment horizontal="left"/>
    </xf>
    <xf numFmtId="0" fontId="0" fillId="0" borderId="0" xfId="0" applyAlignment="1">
      <alignment horizontal="center"/>
    </xf>
    <xf numFmtId="0" fontId="19" fillId="0" borderId="92" xfId="0" applyFont="1" applyFill="1" applyBorder="1" applyAlignment="1" applyProtection="1">
      <alignment horizontal="center"/>
    </xf>
    <xf numFmtId="0" fontId="19" fillId="0" borderId="92" xfId="0" applyFont="1" applyFill="1" applyBorder="1" applyAlignment="1" applyProtection="1">
      <alignment horizontal="center" wrapText="1"/>
    </xf>
    <xf numFmtId="0" fontId="19" fillId="0" borderId="93" xfId="0" applyFont="1" applyFill="1" applyBorder="1" applyAlignment="1" applyProtection="1">
      <alignment horizontal="center" wrapText="1"/>
    </xf>
    <xf numFmtId="0" fontId="0" fillId="0" borderId="14" xfId="0" applyBorder="1" applyAlignment="1">
      <alignment horizontal="center" wrapText="1"/>
    </xf>
    <xf numFmtId="0" fontId="20" fillId="0" borderId="94" xfId="0" applyFont="1" applyFill="1" applyBorder="1" applyAlignment="1" applyProtection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 wrapText="1"/>
    </xf>
    <xf numFmtId="49" fontId="11" fillId="6" borderId="2" xfId="1" applyNumberFormat="1" applyFont="1" applyFill="1" applyBorder="1" applyAlignment="1">
      <alignment horizontal="center" vertical="center" wrapText="1"/>
    </xf>
    <xf numFmtId="49" fontId="11" fillId="6" borderId="3" xfId="1" applyNumberFormat="1" applyFont="1" applyFill="1" applyBorder="1" applyAlignment="1">
      <alignment horizontal="center" vertical="center" wrapText="1"/>
    </xf>
    <xf numFmtId="49" fontId="25" fillId="0" borderId="2" xfId="1" applyNumberFormat="1" applyFont="1" applyBorder="1" applyAlignment="1">
      <alignment horizontal="center" vertical="center" wrapText="1"/>
    </xf>
    <xf numFmtId="49" fontId="25" fillId="0" borderId="3" xfId="1" applyNumberFormat="1" applyFont="1" applyBorder="1" applyAlignment="1">
      <alignment horizontal="center" vertical="center" wrapText="1"/>
    </xf>
    <xf numFmtId="49" fontId="15" fillId="6" borderId="68" xfId="0" applyNumberFormat="1" applyFont="1" applyFill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9" xfId="0" applyNumberFormat="1" applyFont="1" applyBorder="1" applyAlignment="1">
      <alignment horizontal="left" vertical="center" wrapText="1"/>
    </xf>
    <xf numFmtId="0" fontId="25" fillId="0" borderId="79" xfId="1" applyFont="1" applyBorder="1" applyAlignment="1">
      <alignment horizontal="center" vertical="center" wrapText="1"/>
    </xf>
    <xf numFmtId="0" fontId="25" fillId="0" borderId="17" xfId="1" applyFont="1" applyBorder="1" applyAlignment="1">
      <alignment horizontal="center" vertical="center" wrapText="1"/>
    </xf>
    <xf numFmtId="0" fontId="25" fillId="0" borderId="20" xfId="1" applyFont="1" applyBorder="1" applyAlignment="1">
      <alignment horizontal="center" vertical="center" wrapText="1"/>
    </xf>
    <xf numFmtId="164" fontId="25" fillId="0" borderId="56" xfId="1" applyNumberFormat="1" applyFont="1" applyBorder="1" applyAlignment="1">
      <alignment horizontal="center" vertical="center" wrapText="1"/>
    </xf>
    <xf numFmtId="164" fontId="25" fillId="0" borderId="17" xfId="1" applyNumberFormat="1" applyFont="1" applyBorder="1" applyAlignment="1">
      <alignment horizontal="center" vertical="center" wrapText="1"/>
    </xf>
    <xf numFmtId="1" fontId="25" fillId="0" borderId="17" xfId="1" applyNumberFormat="1" applyFont="1" applyBorder="1" applyAlignment="1">
      <alignment horizontal="center" vertical="center" wrapText="1"/>
    </xf>
    <xf numFmtId="0" fontId="25" fillId="0" borderId="17" xfId="1" applyFont="1" applyFill="1" applyBorder="1" applyAlignment="1">
      <alignment horizontal="center" vertical="center" wrapText="1"/>
    </xf>
    <xf numFmtId="0" fontId="7" fillId="0" borderId="81" xfId="1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56" xfId="0" applyNumberFormat="1" applyFont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25" fillId="0" borderId="89" xfId="1" applyFont="1" applyBorder="1" applyAlignment="1">
      <alignment horizontal="center" vertical="center" wrapText="1"/>
    </xf>
    <xf numFmtId="164" fontId="25" fillId="0" borderId="55" xfId="1" applyNumberFormat="1" applyFont="1" applyFill="1" applyBorder="1" applyAlignment="1">
      <alignment horizontal="center" vertical="center" wrapText="1"/>
    </xf>
    <xf numFmtId="164" fontId="25" fillId="0" borderId="56" xfId="1" applyNumberFormat="1" applyFont="1" applyFill="1" applyBorder="1" applyAlignment="1">
      <alignment horizontal="center" vertical="center" wrapText="1"/>
    </xf>
    <xf numFmtId="164" fontId="25" fillId="0" borderId="14" xfId="1" applyNumberFormat="1" applyFont="1" applyFill="1" applyBorder="1" applyAlignment="1">
      <alignment horizontal="center" vertical="center" wrapText="1"/>
    </xf>
    <xf numFmtId="164" fontId="25" fillId="0" borderId="17" xfId="1" applyNumberFormat="1" applyFont="1" applyFill="1" applyBorder="1" applyAlignment="1">
      <alignment horizontal="center" vertical="center" wrapText="1"/>
    </xf>
    <xf numFmtId="1" fontId="25" fillId="0" borderId="14" xfId="1" applyNumberFormat="1" applyFont="1" applyFill="1" applyBorder="1" applyAlignment="1">
      <alignment horizontal="center" vertical="center" wrapText="1"/>
    </xf>
    <xf numFmtId="1" fontId="25" fillId="0" borderId="17" xfId="1" applyNumberFormat="1" applyFont="1" applyFill="1" applyBorder="1" applyAlignment="1">
      <alignment horizontal="center" vertical="center" wrapText="1"/>
    </xf>
    <xf numFmtId="0" fontId="25" fillId="0" borderId="14" xfId="1" applyFont="1" applyFill="1" applyBorder="1" applyAlignment="1">
      <alignment horizontal="center" vertical="center" wrapText="1"/>
    </xf>
    <xf numFmtId="0" fontId="7" fillId="0" borderId="91" xfId="1" applyFont="1" applyFill="1" applyBorder="1" applyAlignment="1">
      <alignment horizontal="center" vertical="center" wrapText="1"/>
    </xf>
    <xf numFmtId="0" fontId="7" fillId="0" borderId="81" xfId="1" applyFont="1" applyFill="1" applyBorder="1" applyAlignment="1">
      <alignment horizontal="center" vertical="center" wrapText="1"/>
    </xf>
    <xf numFmtId="49" fontId="15" fillId="6" borderId="32" xfId="0" applyNumberFormat="1" applyFont="1" applyFill="1" applyBorder="1" applyAlignment="1">
      <alignment horizontal="left" vertical="center" wrapText="1"/>
    </xf>
    <xf numFmtId="49" fontId="15" fillId="6" borderId="69" xfId="0" applyNumberFormat="1" applyFont="1" applyFill="1" applyBorder="1" applyAlignment="1">
      <alignment horizontal="left" vertical="center" wrapText="1"/>
    </xf>
    <xf numFmtId="0" fontId="1" fillId="0" borderId="89" xfId="0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 wrapText="1"/>
    </xf>
    <xf numFmtId="0" fontId="25" fillId="0" borderId="90" xfId="1" applyFont="1" applyFill="1" applyBorder="1" applyAlignment="1">
      <alignment horizontal="center" vertical="center" wrapText="1"/>
    </xf>
    <xf numFmtId="0" fontId="25" fillId="0" borderId="20" xfId="1" applyFont="1" applyFill="1" applyBorder="1" applyAlignment="1">
      <alignment horizontal="center" vertical="center" wrapText="1"/>
    </xf>
    <xf numFmtId="164" fontId="1" fillId="0" borderId="55" xfId="0" applyNumberFormat="1" applyFont="1" applyFill="1" applyBorder="1" applyAlignment="1">
      <alignment horizontal="center" vertical="center" wrapText="1"/>
    </xf>
    <xf numFmtId="164" fontId="1" fillId="0" borderId="56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25" fillId="0" borderId="27" xfId="1" applyFont="1" applyBorder="1" applyAlignment="1">
      <alignment horizontal="center" vertical="center" wrapText="1"/>
    </xf>
    <xf numFmtId="0" fontId="25" fillId="0" borderId="28" xfId="1" applyFont="1" applyBorder="1" applyAlignment="1">
      <alignment horizontal="center" vertical="center" wrapText="1"/>
    </xf>
    <xf numFmtId="164" fontId="1" fillId="0" borderId="57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" fillId="0" borderId="96" xfId="1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25" fillId="0" borderId="74" xfId="1" applyFont="1" applyBorder="1" applyAlignment="1">
      <alignment horizontal="center" vertical="center" wrapText="1"/>
    </xf>
    <xf numFmtId="0" fontId="25" fillId="0" borderId="75" xfId="1" applyFont="1" applyBorder="1" applyAlignment="1">
      <alignment horizontal="center" vertical="center" wrapText="1"/>
    </xf>
    <xf numFmtId="164" fontId="1" fillId="0" borderId="77" xfId="0" applyNumberFormat="1" applyFont="1" applyBorder="1" applyAlignment="1">
      <alignment horizontal="center" vertical="center" wrapText="1"/>
    </xf>
    <xf numFmtId="164" fontId="1" fillId="0" borderId="7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" fontId="1" fillId="0" borderId="74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4" fontId="1" fillId="0" borderId="74" xfId="0" applyNumberFormat="1" applyFont="1" applyFill="1" applyBorder="1" applyAlignment="1">
      <alignment horizontal="center" vertical="center" wrapText="1"/>
    </xf>
    <xf numFmtId="0" fontId="25" fillId="0" borderId="90" xfId="1" applyFont="1" applyBorder="1" applyAlignment="1">
      <alignment horizontal="center" vertical="center" wrapText="1"/>
    </xf>
    <xf numFmtId="164" fontId="1" fillId="0" borderId="55" xfId="0" applyNumberFormat="1" applyFont="1" applyBorder="1" applyAlignment="1">
      <alignment horizontal="center" vertical="center" wrapText="1"/>
    </xf>
    <xf numFmtId="164" fontId="1" fillId="0" borderId="57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" fontId="1" fillId="0" borderId="74" xfId="0" applyNumberFormat="1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27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49" fontId="3" fillId="0" borderId="2" xfId="1" applyNumberFormat="1" applyBorder="1" applyAlignment="1">
      <alignment horizontal="center" vertical="center" wrapText="1"/>
    </xf>
    <xf numFmtId="49" fontId="3" fillId="0" borderId="3" xfId="1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left" vertical="center" wrapText="1"/>
    </xf>
    <xf numFmtId="49" fontId="0" fillId="0" borderId="69" xfId="0" applyNumberFormat="1" applyBorder="1" applyAlignment="1">
      <alignment horizontal="left" vertical="center" wrapText="1"/>
    </xf>
    <xf numFmtId="0" fontId="3" fillId="0" borderId="79" xfId="1" applyBorder="1" applyAlignment="1">
      <alignment horizontal="center" vertical="center" wrapText="1"/>
    </xf>
    <xf numFmtId="0" fontId="3" fillId="0" borderId="17" xfId="1" applyBorder="1" applyAlignment="1">
      <alignment horizontal="center" vertical="center" wrapText="1"/>
    </xf>
    <xf numFmtId="0" fontId="3" fillId="0" borderId="20" xfId="1" applyBorder="1" applyAlignment="1">
      <alignment horizontal="center" vertical="center" wrapText="1"/>
    </xf>
    <xf numFmtId="164" fontId="3" fillId="0" borderId="56" xfId="1" applyNumberFormat="1" applyBorder="1" applyAlignment="1">
      <alignment horizontal="center" vertical="center" wrapText="1"/>
    </xf>
    <xf numFmtId="164" fontId="3" fillId="0" borderId="17" xfId="1" applyNumberFormat="1" applyBorder="1" applyAlignment="1">
      <alignment horizontal="center" vertical="center" wrapText="1"/>
    </xf>
    <xf numFmtId="1" fontId="3" fillId="0" borderId="17" xfId="1" applyNumberFormat="1" applyBorder="1" applyAlignment="1">
      <alignment horizontal="center" vertical="center" wrapText="1"/>
    </xf>
    <xf numFmtId="0" fontId="3" fillId="0" borderId="17" xfId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0" fontId="3" fillId="0" borderId="95" xfId="1" applyBorder="1" applyAlignment="1">
      <alignment horizontal="center" vertical="center" wrapText="1"/>
    </xf>
    <xf numFmtId="0" fontId="3" fillId="0" borderId="27" xfId="1" applyBorder="1" applyAlignment="1">
      <alignment horizontal="center" vertical="center" wrapText="1"/>
    </xf>
    <xf numFmtId="0" fontId="3" fillId="0" borderId="28" xfId="1" applyBorder="1" applyAlignment="1">
      <alignment horizontal="center" vertical="center" wrapText="1"/>
    </xf>
    <xf numFmtId="164" fontId="3" fillId="0" borderId="57" xfId="1" applyNumberFormat="1" applyBorder="1" applyAlignment="1">
      <alignment horizontal="center" vertical="center" wrapText="1"/>
    </xf>
    <xf numFmtId="164" fontId="3" fillId="0" borderId="17" xfId="1" applyNumberFormat="1" applyFill="1" applyBorder="1" applyAlignment="1">
      <alignment horizontal="center" vertical="center" wrapText="1"/>
    </xf>
    <xf numFmtId="164" fontId="3" fillId="0" borderId="27" xfId="1" applyNumberFormat="1" applyFill="1" applyBorder="1" applyAlignment="1">
      <alignment horizontal="center" vertical="center" wrapText="1"/>
    </xf>
    <xf numFmtId="1" fontId="3" fillId="0" borderId="17" xfId="1" applyNumberFormat="1" applyFill="1" applyBorder="1" applyAlignment="1">
      <alignment horizontal="center" vertical="center" wrapText="1"/>
    </xf>
    <xf numFmtId="1" fontId="3" fillId="0" borderId="27" xfId="1" applyNumberFormat="1" applyFill="1" applyBorder="1" applyAlignment="1">
      <alignment horizontal="center" vertical="center" wrapText="1"/>
    </xf>
    <xf numFmtId="0" fontId="3" fillId="0" borderId="27" xfId="1" applyFill="1" applyBorder="1" applyAlignment="1">
      <alignment horizontal="center" vertical="center" wrapText="1"/>
    </xf>
    <xf numFmtId="0" fontId="3" fillId="0" borderId="89" xfId="1" applyBorder="1" applyAlignment="1">
      <alignment horizontal="center" vertical="center" wrapText="1"/>
    </xf>
    <xf numFmtId="0" fontId="3" fillId="0" borderId="14" xfId="1" applyBorder="1" applyAlignment="1">
      <alignment horizontal="center" vertical="center" wrapText="1"/>
    </xf>
    <xf numFmtId="0" fontId="3" fillId="0" borderId="90" xfId="1" applyBorder="1" applyAlignment="1">
      <alignment horizontal="center" vertical="center" wrapText="1"/>
    </xf>
    <xf numFmtId="164" fontId="3" fillId="0" borderId="55" xfId="1" applyNumberFormat="1" applyFill="1" applyBorder="1" applyAlignment="1">
      <alignment horizontal="center" vertical="center" wrapText="1"/>
    </xf>
    <xf numFmtId="164" fontId="3" fillId="0" borderId="56" xfId="1" applyNumberFormat="1" applyFill="1" applyBorder="1" applyAlignment="1">
      <alignment horizontal="center" vertical="center" wrapText="1"/>
    </xf>
    <xf numFmtId="164" fontId="3" fillId="0" borderId="14" xfId="1" applyNumberFormat="1" applyFill="1" applyBorder="1" applyAlignment="1">
      <alignment horizontal="center" vertical="center" wrapText="1"/>
    </xf>
    <xf numFmtId="1" fontId="3" fillId="0" borderId="14" xfId="1" applyNumberFormat="1" applyFill="1" applyBorder="1" applyAlignment="1">
      <alignment horizontal="center" vertical="center" wrapText="1"/>
    </xf>
    <xf numFmtId="0" fontId="3" fillId="0" borderId="14" xfId="1" applyFill="1" applyBorder="1" applyAlignment="1">
      <alignment horizontal="center" vertical="center" wrapText="1"/>
    </xf>
    <xf numFmtId="164" fontId="3" fillId="0" borderId="57" xfId="1" applyNumberFormat="1" applyFill="1" applyBorder="1" applyAlignment="1">
      <alignment horizontal="center" vertical="center" wrapText="1"/>
    </xf>
    <xf numFmtId="0" fontId="3" fillId="0" borderId="90" xfId="1" applyFill="1" applyBorder="1" applyAlignment="1">
      <alignment horizontal="center" vertical="center" wrapText="1"/>
    </xf>
    <xf numFmtId="0" fontId="3" fillId="0" borderId="20" xfId="1" applyFill="1" applyBorder="1" applyAlignment="1">
      <alignment horizontal="center" vertical="center" wrapText="1"/>
    </xf>
    <xf numFmtId="164" fontId="0" fillId="0" borderId="55" xfId="0" applyNumberForma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" fillId="0" borderId="28" xfId="1" applyFill="1" applyBorder="1" applyAlignment="1">
      <alignment horizontal="center" vertical="center" wrapText="1"/>
    </xf>
    <xf numFmtId="164" fontId="0" fillId="0" borderId="57" xfId="0" applyNumberFormat="1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1" fontId="0" fillId="0" borderId="27" xfId="0" applyNumberForma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64" fontId="0" fillId="0" borderId="57" xfId="0" applyNumberFormat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0" fontId="3" fillId="0" borderId="74" xfId="1" applyBorder="1" applyAlignment="1">
      <alignment horizontal="center" vertical="center" wrapText="1"/>
    </xf>
    <xf numFmtId="0" fontId="3" fillId="0" borderId="75" xfId="1" applyBorder="1" applyAlignment="1">
      <alignment horizontal="center" vertical="center" wrapText="1"/>
    </xf>
    <xf numFmtId="164" fontId="0" fillId="0" borderId="74" xfId="0" applyNumberFormat="1" applyFill="1" applyBorder="1" applyAlignment="1">
      <alignment horizontal="center" vertical="center" wrapText="1"/>
    </xf>
    <xf numFmtId="1" fontId="0" fillId="0" borderId="74" xfId="0" applyNumberFormat="1" applyFill="1" applyBorder="1" applyAlignment="1">
      <alignment horizontal="center" vertical="center" wrapText="1"/>
    </xf>
    <xf numFmtId="0" fontId="7" fillId="0" borderId="87" xfId="1" applyFont="1" applyFill="1" applyBorder="1" applyAlignment="1">
      <alignment horizontal="center" vertical="center" wrapText="1"/>
    </xf>
    <xf numFmtId="0" fontId="3" fillId="0" borderId="83" xfId="1" applyBorder="1" applyAlignment="1">
      <alignment horizontal="center" vertical="center" wrapText="1"/>
    </xf>
    <xf numFmtId="0" fontId="3" fillId="0" borderId="84" xfId="1" applyBorder="1" applyAlignment="1">
      <alignment horizontal="center" vertical="center" wrapText="1"/>
    </xf>
    <xf numFmtId="1" fontId="0" fillId="0" borderId="83" xfId="0" applyNumberFormat="1" applyFill="1" applyBorder="1" applyAlignment="1">
      <alignment horizontal="center" vertical="center" wrapText="1"/>
    </xf>
    <xf numFmtId="164" fontId="0" fillId="0" borderId="123" xfId="0" applyNumberFormat="1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74" xfId="0" applyNumberForma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164" fontId="0" fillId="0" borderId="123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64" fontId="0" fillId="0" borderId="76" xfId="0" applyNumberFormat="1" applyBorder="1" applyAlignment="1">
      <alignment horizontal="center" vertical="center" wrapText="1"/>
    </xf>
    <xf numFmtId="0" fontId="25" fillId="0" borderId="123" xfId="0" applyFont="1" applyBorder="1" applyAlignment="1">
      <alignment horizontal="center" vertical="center"/>
    </xf>
    <xf numFmtId="164" fontId="25" fillId="0" borderId="124" xfId="0" applyNumberFormat="1" applyFont="1" applyBorder="1" applyAlignment="1">
      <alignment horizontal="center" vertical="center" wrapText="1"/>
    </xf>
    <xf numFmtId="164" fontId="25" fillId="0" borderId="80" xfId="0" applyNumberFormat="1" applyFont="1" applyBorder="1" applyAlignment="1">
      <alignment horizontal="center" vertical="center" wrapText="1"/>
    </xf>
    <xf numFmtId="164" fontId="25" fillId="0" borderId="85" xfId="0" applyNumberFormat="1" applyFont="1" applyBorder="1" applyAlignment="1">
      <alignment horizontal="center" vertical="center" wrapText="1"/>
    </xf>
    <xf numFmtId="1" fontId="25" fillId="0" borderId="124" xfId="0" applyNumberFormat="1" applyFont="1" applyBorder="1" applyAlignment="1">
      <alignment horizontal="center" vertical="center" wrapText="1"/>
    </xf>
    <xf numFmtId="1" fontId="25" fillId="0" borderId="80" xfId="0" applyNumberFormat="1" applyFont="1" applyBorder="1" applyAlignment="1">
      <alignment horizontal="center" vertical="center" wrapText="1"/>
    </xf>
    <xf numFmtId="1" fontId="25" fillId="0" borderId="85" xfId="0" applyNumberFormat="1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4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32" fillId="0" borderId="131" xfId="0" applyFont="1" applyBorder="1" applyAlignment="1">
      <alignment horizontal="center" vertical="center" wrapText="1"/>
    </xf>
    <xf numFmtId="0" fontId="32" fillId="0" borderId="132" xfId="0" applyFont="1" applyBorder="1" applyAlignment="1">
      <alignment horizontal="center" vertical="center" wrapText="1"/>
    </xf>
    <xf numFmtId="0" fontId="32" fillId="0" borderId="91" xfId="0" applyFont="1" applyBorder="1" applyAlignment="1">
      <alignment horizontal="center" vertical="center" wrapText="1"/>
    </xf>
    <xf numFmtId="0" fontId="25" fillId="0" borderId="133" xfId="0" applyFont="1" applyBorder="1" applyAlignment="1">
      <alignment horizontal="center" vertical="center" wrapText="1"/>
    </xf>
    <xf numFmtId="0" fontId="25" fillId="0" borderId="134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125" xfId="0" applyFont="1" applyBorder="1" applyAlignment="1">
      <alignment horizontal="center" vertical="center" wrapText="1"/>
    </xf>
    <xf numFmtId="0" fontId="25" fillId="0" borderId="135" xfId="0" applyFont="1" applyBorder="1" applyAlignment="1">
      <alignment horizontal="center" vertical="center" wrapText="1"/>
    </xf>
    <xf numFmtId="0" fontId="32" fillId="0" borderId="126" xfId="0" applyFont="1" applyBorder="1" applyAlignment="1">
      <alignment horizontal="center" vertical="center" wrapText="1"/>
    </xf>
    <xf numFmtId="0" fontId="32" fillId="0" borderId="136" xfId="0" applyFont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4" xfId="0" applyFont="1" applyFill="1" applyBorder="1" applyAlignment="1">
      <alignment horizontal="center" vertical="center" wrapText="1"/>
    </xf>
    <xf numFmtId="0" fontId="25" fillId="0" borderId="85" xfId="0" applyFont="1" applyFill="1" applyBorder="1" applyAlignment="1">
      <alignment horizontal="center" vertical="center" wrapText="1"/>
    </xf>
    <xf numFmtId="1" fontId="25" fillId="0" borderId="76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64" fontId="25" fillId="0" borderId="76" xfId="0" applyNumberFormat="1" applyFont="1" applyBorder="1" applyAlignment="1">
      <alignment horizontal="center" vertical="center" wrapText="1"/>
    </xf>
    <xf numFmtId="164" fontId="25" fillId="0" borderId="14" xfId="0" applyNumberFormat="1" applyFont="1" applyBorder="1" applyAlignment="1">
      <alignment horizontal="center" vertical="center" wrapText="1"/>
    </xf>
    <xf numFmtId="164" fontId="0" fillId="0" borderId="128" xfId="0" applyNumberFormat="1" applyBorder="1" applyAlignment="1">
      <alignment horizontal="center" vertical="center" wrapText="1"/>
    </xf>
    <xf numFmtId="1" fontId="0" fillId="0" borderId="123" xfId="0" applyNumberFormat="1" applyBorder="1" applyAlignment="1">
      <alignment horizontal="center" vertical="center" wrapText="1"/>
    </xf>
    <xf numFmtId="0" fontId="25" fillId="0" borderId="129" xfId="0" applyFont="1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1" fontId="25" fillId="0" borderId="123" xfId="0" applyNumberFormat="1" applyFont="1" applyBorder="1" applyAlignment="1">
      <alignment horizontal="center" vertical="center" wrapText="1"/>
    </xf>
    <xf numFmtId="0" fontId="25" fillId="0" borderId="123" xfId="0" applyFont="1" applyBorder="1" applyAlignment="1">
      <alignment horizontal="center" vertical="center" wrapText="1"/>
    </xf>
    <xf numFmtId="164" fontId="25" fillId="0" borderId="123" xfId="0" applyNumberFormat="1" applyFont="1" applyBorder="1" applyAlignment="1">
      <alignment horizontal="center" vertical="center" wrapText="1"/>
    </xf>
    <xf numFmtId="0" fontId="0" fillId="0" borderId="123" xfId="0" applyFill="1" applyBorder="1" applyAlignment="1">
      <alignment horizontal="center" vertical="center" wrapText="1"/>
    </xf>
    <xf numFmtId="49" fontId="0" fillId="0" borderId="53" xfId="0" applyNumberFormat="1" applyBorder="1" applyAlignment="1">
      <alignment horizontal="left" vertical="center" wrapText="1"/>
    </xf>
    <xf numFmtId="0" fontId="0" fillId="0" borderId="129" xfId="0" applyBorder="1" applyAlignment="1">
      <alignment horizontal="center" vertical="center" wrapText="1"/>
    </xf>
    <xf numFmtId="164" fontId="0" fillId="0" borderId="114" xfId="0" applyNumberFormat="1" applyBorder="1" applyAlignment="1">
      <alignment horizontal="center" vertical="center" wrapText="1"/>
    </xf>
    <xf numFmtId="0" fontId="31" fillId="23" borderId="110" xfId="0" applyFont="1" applyFill="1" applyBorder="1" applyAlignment="1">
      <alignment horizontal="center" vertical="center"/>
    </xf>
    <xf numFmtId="0" fontId="31" fillId="23" borderId="111" xfId="0" applyFont="1" applyFill="1" applyBorder="1" applyAlignment="1">
      <alignment horizontal="center" vertical="center"/>
    </xf>
    <xf numFmtId="0" fontId="31" fillId="23" borderId="112" xfId="0" applyFont="1" applyFill="1" applyBorder="1" applyAlignment="1">
      <alignment horizontal="center" vertical="center"/>
    </xf>
    <xf numFmtId="0" fontId="31" fillId="23" borderId="113" xfId="0" applyFont="1" applyFill="1" applyBorder="1" applyAlignment="1">
      <alignment horizontal="center" vertical="center"/>
    </xf>
    <xf numFmtId="0" fontId="31" fillId="23" borderId="109" xfId="0" applyFont="1" applyFill="1" applyBorder="1" applyAlignment="1">
      <alignment horizontal="center" vertical="center"/>
    </xf>
    <xf numFmtId="0" fontId="31" fillId="23" borderId="114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wrapText="1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20" borderId="0" xfId="0" applyFill="1" applyAlignment="1">
      <alignment vertical="center"/>
    </xf>
    <xf numFmtId="0" fontId="0" fillId="20" borderId="0" xfId="0" applyFill="1" applyAlignment="1"/>
    <xf numFmtId="0" fontId="0" fillId="21" borderId="0" xfId="0" applyFill="1" applyAlignment="1">
      <alignment vertical="center"/>
    </xf>
    <xf numFmtId="0" fontId="0" fillId="21" borderId="0" xfId="0" applyFill="1" applyAlignment="1"/>
    <xf numFmtId="0" fontId="0" fillId="22" borderId="0" xfId="0" applyFill="1" applyAlignment="1">
      <alignment vertical="center"/>
    </xf>
    <xf numFmtId="0" fontId="0" fillId="22" borderId="0" xfId="0" applyFill="1" applyAlignment="1"/>
    <xf numFmtId="0" fontId="0" fillId="0" borderId="0" xfId="0" applyAlignment="1">
      <alignment vertical="center"/>
    </xf>
    <xf numFmtId="0" fontId="0" fillId="0" borderId="0" xfId="0" applyAlignment="1"/>
    <xf numFmtId="49" fontId="11" fillId="6" borderId="68" xfId="0" applyNumberFormat="1" applyFont="1" applyFill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69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164" fontId="25" fillId="0" borderId="56" xfId="0" applyNumberFormat="1" applyFont="1" applyBorder="1" applyAlignment="1">
      <alignment horizontal="center" vertical="center" wrapText="1"/>
    </xf>
    <xf numFmtId="164" fontId="25" fillId="0" borderId="57" xfId="0" applyNumberFormat="1" applyFont="1" applyBorder="1" applyAlignment="1">
      <alignment horizontal="center" vertical="center" wrapText="1"/>
    </xf>
    <xf numFmtId="164" fontId="25" fillId="0" borderId="17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1" fontId="25" fillId="0" borderId="27" xfId="0" applyNumberFormat="1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164" fontId="25" fillId="0" borderId="55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27" xfId="0" applyNumberFormat="1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164" fontId="25" fillId="0" borderId="56" xfId="0" applyNumberFormat="1" applyFont="1" applyFill="1" applyBorder="1" applyAlignment="1">
      <alignment horizontal="center" vertical="center" wrapText="1"/>
    </xf>
    <xf numFmtId="164" fontId="25" fillId="0" borderId="57" xfId="0" applyNumberFormat="1" applyFont="1" applyFill="1" applyBorder="1" applyAlignment="1">
      <alignment horizontal="center" vertical="center" wrapText="1"/>
    </xf>
    <xf numFmtId="164" fontId="25" fillId="0" borderId="17" xfId="0" applyNumberFormat="1" applyFont="1" applyFill="1" applyBorder="1" applyAlignment="1">
      <alignment horizontal="center" vertical="center" wrapText="1"/>
    </xf>
    <xf numFmtId="164" fontId="25" fillId="0" borderId="27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95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164" fontId="25" fillId="0" borderId="77" xfId="0" applyNumberFormat="1" applyFont="1" applyBorder="1" applyAlignment="1">
      <alignment horizontal="center" vertical="center" wrapText="1"/>
    </xf>
    <xf numFmtId="164" fontId="25" fillId="0" borderId="74" xfId="0" applyNumberFormat="1" applyFont="1" applyBorder="1" applyAlignment="1">
      <alignment horizontal="center" vertical="center" wrapText="1"/>
    </xf>
    <xf numFmtId="164" fontId="25" fillId="0" borderId="74" xfId="0" applyNumberFormat="1" applyFont="1" applyFill="1" applyBorder="1" applyAlignment="1">
      <alignment horizontal="center" vertical="center" wrapText="1"/>
    </xf>
    <xf numFmtId="1" fontId="25" fillId="0" borderId="74" xfId="0" applyNumberFormat="1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164" fontId="25" fillId="0" borderId="86" xfId="0" applyNumberFormat="1" applyFont="1" applyBorder="1" applyAlignment="1">
      <alignment horizontal="center" vertical="center" wrapText="1"/>
    </xf>
    <xf numFmtId="164" fontId="25" fillId="0" borderId="83" xfId="0" applyNumberFormat="1" applyFont="1" applyBorder="1" applyAlignment="1">
      <alignment horizontal="center" vertical="center" wrapText="1"/>
    </xf>
    <xf numFmtId="1" fontId="25" fillId="0" borderId="83" xfId="0" applyNumberFormat="1" applyFont="1" applyBorder="1" applyAlignment="1">
      <alignment horizontal="center" vertical="center" wrapText="1"/>
    </xf>
    <xf numFmtId="0" fontId="25" fillId="0" borderId="83" xfId="0" applyFont="1" applyFill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5"/>
  <sheetViews>
    <sheetView workbookViewId="0">
      <selection activeCell="M2" sqref="M2"/>
    </sheetView>
  </sheetViews>
  <sheetFormatPr defaultRowHeight="15"/>
  <cols>
    <col min="2" max="2" width="11.85546875" style="247" customWidth="1"/>
    <col min="3" max="3" width="23.140625" style="247" customWidth="1"/>
  </cols>
  <sheetData>
    <row r="1" spans="2:12" ht="15.75" thickBot="1">
      <c r="B1" s="250"/>
      <c r="C1" s="250"/>
      <c r="D1" s="1"/>
      <c r="E1" s="350" t="s">
        <v>27</v>
      </c>
      <c r="F1" s="351"/>
      <c r="G1" s="352"/>
      <c r="H1" s="3"/>
      <c r="I1" s="1"/>
      <c r="J1" s="3"/>
      <c r="K1" s="1"/>
      <c r="L1" s="1"/>
    </row>
    <row r="2" spans="2:12" ht="15.75" thickBot="1"/>
    <row r="3" spans="2:12" ht="15.75" thickBot="1">
      <c r="B3" s="353" t="s">
        <v>26</v>
      </c>
      <c r="C3" s="351"/>
      <c r="D3" s="351"/>
      <c r="E3" s="351"/>
      <c r="F3" s="351"/>
      <c r="G3" s="351"/>
      <c r="H3" s="351"/>
      <c r="I3" s="351"/>
      <c r="J3" s="351"/>
      <c r="K3" s="351"/>
      <c r="L3" s="354"/>
    </row>
    <row r="4" spans="2:12" ht="15.75" thickBot="1"/>
    <row r="5" spans="2:12" ht="15.75" thickBot="1">
      <c r="B5" s="355" t="s">
        <v>1</v>
      </c>
      <c r="C5" s="357" t="s">
        <v>2</v>
      </c>
      <c r="D5" s="359" t="s">
        <v>3</v>
      </c>
      <c r="E5" s="360"/>
      <c r="F5" s="360"/>
      <c r="G5" s="360"/>
      <c r="H5" s="360"/>
      <c r="I5" s="360"/>
      <c r="J5" s="360"/>
      <c r="K5" s="360"/>
      <c r="L5" s="361"/>
    </row>
    <row r="6" spans="2:12" ht="15.75" thickBot="1">
      <c r="B6" s="356"/>
      <c r="C6" s="358"/>
      <c r="D6" s="46" t="s">
        <v>4</v>
      </c>
      <c r="E6" s="47" t="s">
        <v>5</v>
      </c>
      <c r="F6" s="47" t="s">
        <v>6</v>
      </c>
      <c r="G6" s="47" t="s">
        <v>7</v>
      </c>
      <c r="H6" s="47" t="s">
        <v>8</v>
      </c>
      <c r="I6" s="47" t="s">
        <v>9</v>
      </c>
      <c r="J6" s="47" t="s">
        <v>10</v>
      </c>
      <c r="K6" s="48" t="s">
        <v>11</v>
      </c>
      <c r="L6" s="222" t="s">
        <v>12</v>
      </c>
    </row>
    <row r="7" spans="2:12" ht="20.25" customHeight="1" thickBot="1">
      <c r="B7" s="347" t="s">
        <v>28</v>
      </c>
      <c r="C7" s="293" t="s">
        <v>315</v>
      </c>
      <c r="D7" s="51"/>
      <c r="E7" s="52">
        <v>3</v>
      </c>
      <c r="F7" s="52">
        <v>3</v>
      </c>
      <c r="G7" s="52">
        <v>1</v>
      </c>
      <c r="H7" s="52">
        <v>12</v>
      </c>
      <c r="I7" s="52">
        <v>5</v>
      </c>
      <c r="J7" s="52">
        <v>5</v>
      </c>
      <c r="K7" s="273">
        <v>5</v>
      </c>
      <c r="L7" s="277">
        <f>SUM(D7:K7)</f>
        <v>34</v>
      </c>
    </row>
    <row r="8" spans="2:12" ht="20.25" customHeight="1" thickBot="1">
      <c r="B8" s="348"/>
      <c r="C8" s="296" t="s">
        <v>24</v>
      </c>
      <c r="D8" s="56">
        <v>3</v>
      </c>
      <c r="E8" s="21">
        <v>2</v>
      </c>
      <c r="F8" s="21">
        <v>1</v>
      </c>
      <c r="G8" s="21"/>
      <c r="H8" s="21">
        <v>6</v>
      </c>
      <c r="I8" s="21"/>
      <c r="J8" s="21">
        <v>1</v>
      </c>
      <c r="K8" s="274"/>
      <c r="L8" s="277">
        <f t="shared" ref="L8:L27" si="0">SUM(D8:K8)</f>
        <v>13</v>
      </c>
    </row>
    <row r="9" spans="2:12" ht="20.25" customHeight="1" thickBot="1">
      <c r="B9" s="348"/>
      <c r="C9" s="294" t="s">
        <v>178</v>
      </c>
      <c r="D9" s="56"/>
      <c r="E9" s="21">
        <v>4</v>
      </c>
      <c r="F9" s="21"/>
      <c r="G9" s="21"/>
      <c r="H9" s="21">
        <v>1</v>
      </c>
      <c r="I9" s="21">
        <v>2</v>
      </c>
      <c r="J9" s="21">
        <v>5</v>
      </c>
      <c r="K9" s="274">
        <v>1</v>
      </c>
      <c r="L9" s="277">
        <f t="shared" si="0"/>
        <v>13</v>
      </c>
    </row>
    <row r="10" spans="2:12" ht="20.25" customHeight="1" thickBot="1">
      <c r="B10" s="348"/>
      <c r="C10" s="295" t="s">
        <v>175</v>
      </c>
      <c r="D10" s="53"/>
      <c r="E10" s="54"/>
      <c r="F10" s="54"/>
      <c r="G10" s="54"/>
      <c r="H10" s="55">
        <v>2</v>
      </c>
      <c r="I10" s="55"/>
      <c r="J10" s="54">
        <v>8</v>
      </c>
      <c r="K10" s="275"/>
      <c r="L10" s="277">
        <f t="shared" si="0"/>
        <v>10</v>
      </c>
    </row>
    <row r="11" spans="2:12" ht="20.25" customHeight="1" thickBot="1">
      <c r="B11" s="348"/>
      <c r="C11" s="297" t="s">
        <v>16</v>
      </c>
      <c r="D11" s="53">
        <v>2</v>
      </c>
      <c r="E11" s="54">
        <v>6</v>
      </c>
      <c r="F11" s="54"/>
      <c r="G11" s="54"/>
      <c r="H11" s="54">
        <v>1</v>
      </c>
      <c r="I11" s="54"/>
      <c r="J11" s="54"/>
      <c r="K11" s="275"/>
      <c r="L11" s="277">
        <f t="shared" ref="L11" si="1">SUM(D11:K11)</f>
        <v>9</v>
      </c>
    </row>
    <row r="12" spans="2:12" ht="20.25" customHeight="1" thickBot="1">
      <c r="B12" s="348"/>
      <c r="C12" s="294" t="s">
        <v>176</v>
      </c>
      <c r="D12" s="53">
        <v>5</v>
      </c>
      <c r="E12" s="54"/>
      <c r="F12" s="54"/>
      <c r="G12" s="54">
        <v>2</v>
      </c>
      <c r="H12" s="54"/>
      <c r="I12" s="54"/>
      <c r="J12" s="54"/>
      <c r="K12" s="275"/>
      <c r="L12" s="277">
        <f t="shared" si="0"/>
        <v>7</v>
      </c>
    </row>
    <row r="13" spans="2:12" ht="20.25" customHeight="1" thickBot="1">
      <c r="B13" s="348"/>
      <c r="C13" s="296" t="s">
        <v>174</v>
      </c>
      <c r="D13" s="56"/>
      <c r="E13" s="21"/>
      <c r="F13" s="21"/>
      <c r="G13" s="21"/>
      <c r="H13" s="21">
        <v>2</v>
      </c>
      <c r="I13" s="21"/>
      <c r="J13" s="21">
        <v>3</v>
      </c>
      <c r="K13" s="274"/>
      <c r="L13" s="277">
        <f t="shared" si="0"/>
        <v>5</v>
      </c>
    </row>
    <row r="14" spans="2:12" ht="20.25" customHeight="1" thickBot="1">
      <c r="B14" s="348"/>
      <c r="C14" s="293" t="s">
        <v>314</v>
      </c>
      <c r="D14" s="56"/>
      <c r="E14" s="21"/>
      <c r="F14" s="21"/>
      <c r="G14" s="21"/>
      <c r="H14" s="21"/>
      <c r="I14" s="10">
        <v>1</v>
      </c>
      <c r="J14" s="21">
        <v>3</v>
      </c>
      <c r="K14" s="13"/>
      <c r="L14" s="277">
        <f t="shared" si="0"/>
        <v>4</v>
      </c>
    </row>
    <row r="15" spans="2:12" ht="20.25" customHeight="1" thickBot="1">
      <c r="B15" s="348"/>
      <c r="C15" s="295" t="s">
        <v>669</v>
      </c>
      <c r="D15" s="53">
        <v>2</v>
      </c>
      <c r="E15" s="54">
        <v>1</v>
      </c>
      <c r="F15" s="54"/>
      <c r="G15" s="54"/>
      <c r="H15" s="54">
        <v>1</v>
      </c>
      <c r="I15" s="54"/>
      <c r="J15" s="54"/>
      <c r="K15" s="275"/>
      <c r="L15" s="277">
        <f t="shared" si="0"/>
        <v>4</v>
      </c>
    </row>
    <row r="16" spans="2:12" ht="20.25" customHeight="1" thickBot="1">
      <c r="B16" s="348"/>
      <c r="C16" s="298" t="s">
        <v>313</v>
      </c>
      <c r="D16" s="53"/>
      <c r="E16" s="54"/>
      <c r="F16" s="54"/>
      <c r="G16" s="54"/>
      <c r="H16" s="54">
        <v>4</v>
      </c>
      <c r="I16" s="54"/>
      <c r="J16" s="54"/>
      <c r="K16" s="275"/>
      <c r="L16" s="277">
        <f t="shared" si="0"/>
        <v>4</v>
      </c>
    </row>
    <row r="17" spans="2:12" ht="20.25" customHeight="1" thickBot="1">
      <c r="B17" s="348"/>
      <c r="C17" s="295" t="s">
        <v>19</v>
      </c>
      <c r="D17" s="53"/>
      <c r="E17" s="54"/>
      <c r="F17" s="54">
        <v>1</v>
      </c>
      <c r="G17" s="54"/>
      <c r="H17" s="54"/>
      <c r="I17" s="54"/>
      <c r="J17" s="54">
        <v>1</v>
      </c>
      <c r="K17" s="275"/>
      <c r="L17" s="277">
        <f t="shared" si="0"/>
        <v>2</v>
      </c>
    </row>
    <row r="18" spans="2:12" ht="20.25" customHeight="1" thickBot="1">
      <c r="B18" s="348"/>
      <c r="C18" s="295" t="s">
        <v>173</v>
      </c>
      <c r="D18" s="53">
        <v>1</v>
      </c>
      <c r="E18" s="54">
        <v>1</v>
      </c>
      <c r="F18" s="10"/>
      <c r="G18" s="10"/>
      <c r="H18" s="10"/>
      <c r="I18" s="10"/>
      <c r="J18" s="54"/>
      <c r="K18" s="275"/>
      <c r="L18" s="277">
        <f t="shared" si="0"/>
        <v>2</v>
      </c>
    </row>
    <row r="19" spans="2:12" ht="20.25" customHeight="1" thickBot="1">
      <c r="B19" s="348"/>
      <c r="C19" s="295" t="s">
        <v>20</v>
      </c>
      <c r="D19" s="336">
        <v>1</v>
      </c>
      <c r="E19" s="337">
        <v>1</v>
      </c>
      <c r="F19" s="307"/>
      <c r="G19" s="307"/>
      <c r="H19" s="307"/>
      <c r="I19" s="307"/>
      <c r="J19" s="337"/>
      <c r="K19" s="338"/>
      <c r="L19" s="277">
        <f t="shared" si="0"/>
        <v>2</v>
      </c>
    </row>
    <row r="20" spans="2:12" ht="20.25" customHeight="1" thickBot="1">
      <c r="B20" s="348"/>
      <c r="C20" s="299" t="s">
        <v>527</v>
      </c>
      <c r="D20" s="56"/>
      <c r="E20" s="21"/>
      <c r="F20" s="21"/>
      <c r="G20" s="10"/>
      <c r="H20" s="10">
        <v>1</v>
      </c>
      <c r="I20" s="54"/>
      <c r="J20" s="54"/>
      <c r="K20" s="275"/>
      <c r="L20" s="277">
        <f t="shared" si="0"/>
        <v>1</v>
      </c>
    </row>
    <row r="21" spans="2:12" ht="20.25" customHeight="1" thickBot="1">
      <c r="B21" s="348"/>
      <c r="C21" s="297" t="s">
        <v>179</v>
      </c>
      <c r="D21" s="56"/>
      <c r="E21" s="21"/>
      <c r="F21" s="21"/>
      <c r="G21" s="21">
        <v>1</v>
      </c>
      <c r="H21" s="10"/>
      <c r="I21" s="54"/>
      <c r="J21" s="54"/>
      <c r="K21" s="275"/>
      <c r="L21" s="277">
        <f t="shared" si="0"/>
        <v>1</v>
      </c>
    </row>
    <row r="22" spans="2:12" ht="20.25" customHeight="1" thickBot="1">
      <c r="B22" s="348"/>
      <c r="C22" s="295" t="s">
        <v>177</v>
      </c>
      <c r="D22" s="56"/>
      <c r="E22" s="21"/>
      <c r="F22" s="21"/>
      <c r="G22" s="21"/>
      <c r="H22" s="21"/>
      <c r="I22" s="10"/>
      <c r="J22" s="10">
        <v>1</v>
      </c>
      <c r="K22" s="275"/>
      <c r="L22" s="277">
        <f t="shared" si="0"/>
        <v>1</v>
      </c>
    </row>
    <row r="23" spans="2:12" ht="20.25" customHeight="1" thickBot="1">
      <c r="B23" s="348"/>
      <c r="C23" s="297" t="s">
        <v>18</v>
      </c>
      <c r="D23" s="56"/>
      <c r="E23" s="21"/>
      <c r="F23" s="21"/>
      <c r="G23" s="21"/>
      <c r="H23" s="21">
        <v>1</v>
      </c>
      <c r="I23" s="54"/>
      <c r="J23" s="54"/>
      <c r="K23" s="275"/>
      <c r="L23" s="277">
        <f t="shared" si="0"/>
        <v>1</v>
      </c>
    </row>
    <row r="24" spans="2:12" ht="20.25" customHeight="1" thickBot="1">
      <c r="B24" s="348"/>
      <c r="C24" s="295" t="s">
        <v>555</v>
      </c>
      <c r="D24" s="56"/>
      <c r="E24" s="21"/>
      <c r="F24" s="21"/>
      <c r="G24" s="21"/>
      <c r="H24" s="21"/>
      <c r="I24" s="54">
        <v>1</v>
      </c>
      <c r="J24" s="54"/>
      <c r="K24" s="275"/>
      <c r="L24" s="277">
        <f t="shared" si="0"/>
        <v>1</v>
      </c>
    </row>
    <row r="25" spans="2:12" ht="20.25" customHeight="1" thickBot="1">
      <c r="B25" s="348"/>
      <c r="C25" s="295" t="s">
        <v>363</v>
      </c>
      <c r="D25" s="56"/>
      <c r="E25" s="21"/>
      <c r="F25" s="21"/>
      <c r="G25" s="21"/>
      <c r="H25" s="21">
        <v>1</v>
      </c>
      <c r="I25" s="54"/>
      <c r="J25" s="54"/>
      <c r="K25" s="275"/>
      <c r="L25" s="277">
        <f t="shared" si="0"/>
        <v>1</v>
      </c>
    </row>
    <row r="26" spans="2:12" ht="20.25" customHeight="1" thickBot="1">
      <c r="B26" s="348"/>
      <c r="C26" s="271" t="s">
        <v>704</v>
      </c>
      <c r="D26" s="339"/>
      <c r="E26" s="340"/>
      <c r="F26" s="340"/>
      <c r="G26" s="340"/>
      <c r="H26" s="340">
        <v>1</v>
      </c>
      <c r="I26" s="341"/>
      <c r="J26" s="341"/>
      <c r="K26" s="342"/>
      <c r="L26" s="277">
        <f>SUM(D26:K26)</f>
        <v>1</v>
      </c>
    </row>
    <row r="27" spans="2:12" ht="20.25" customHeight="1" thickBot="1">
      <c r="B27" s="349"/>
      <c r="C27" s="271" t="s">
        <v>376</v>
      </c>
      <c r="D27" s="272"/>
      <c r="E27" s="245"/>
      <c r="F27" s="245"/>
      <c r="G27" s="245"/>
      <c r="H27" s="245"/>
      <c r="I27" s="245"/>
      <c r="J27" s="245"/>
      <c r="K27" s="276">
        <v>1</v>
      </c>
      <c r="L27" s="277">
        <f t="shared" si="0"/>
        <v>1</v>
      </c>
    </row>
    <row r="28" spans="2:12" ht="15.75" thickBot="1">
      <c r="B28" s="251"/>
      <c r="C28" s="263" t="s">
        <v>3</v>
      </c>
      <c r="D28" s="33">
        <f t="shared" ref="D28:L28" si="2">SUM(D7:D27)</f>
        <v>14</v>
      </c>
      <c r="E28" s="33">
        <f t="shared" si="2"/>
        <v>18</v>
      </c>
      <c r="F28" s="33">
        <f t="shared" si="2"/>
        <v>5</v>
      </c>
      <c r="G28" s="33">
        <f t="shared" si="2"/>
        <v>4</v>
      </c>
      <c r="H28" s="33">
        <f t="shared" si="2"/>
        <v>33</v>
      </c>
      <c r="I28" s="33">
        <f t="shared" si="2"/>
        <v>9</v>
      </c>
      <c r="J28" s="33">
        <f t="shared" si="2"/>
        <v>27</v>
      </c>
      <c r="K28" s="33">
        <f t="shared" si="2"/>
        <v>7</v>
      </c>
      <c r="L28" s="58">
        <f t="shared" si="2"/>
        <v>117</v>
      </c>
    </row>
    <row r="30" spans="2:12" ht="15.75" thickBot="1"/>
    <row r="31" spans="2:12" ht="15.75" thickBot="1">
      <c r="C31" s="362" t="s">
        <v>2</v>
      </c>
      <c r="D31" s="364" t="s">
        <v>21</v>
      </c>
      <c r="E31" s="365"/>
      <c r="F31" s="365"/>
      <c r="G31" s="365"/>
      <c r="H31" s="365"/>
      <c r="I31" s="365"/>
      <c r="J31" s="365"/>
      <c r="K31" s="365"/>
      <c r="L31" s="366"/>
    </row>
    <row r="32" spans="2:12" ht="16.5" thickTop="1" thickBot="1">
      <c r="C32" s="363"/>
      <c r="D32" s="46" t="s">
        <v>4</v>
      </c>
      <c r="E32" s="47" t="s">
        <v>5</v>
      </c>
      <c r="F32" s="47" t="s">
        <v>6</v>
      </c>
      <c r="G32" s="47" t="s">
        <v>7</v>
      </c>
      <c r="H32" s="47" t="s">
        <v>8</v>
      </c>
      <c r="I32" s="47" t="s">
        <v>9</v>
      </c>
      <c r="J32" s="47" t="s">
        <v>10</v>
      </c>
      <c r="K32" s="48" t="s">
        <v>11</v>
      </c>
      <c r="L32" s="59" t="s">
        <v>22</v>
      </c>
    </row>
    <row r="33" spans="3:12" ht="20.25" customHeight="1">
      <c r="C33" s="254" t="s">
        <v>315</v>
      </c>
      <c r="D33" s="38"/>
      <c r="E33" s="26"/>
      <c r="F33" s="26">
        <v>1</v>
      </c>
      <c r="G33" s="26"/>
      <c r="H33" s="26">
        <v>4</v>
      </c>
      <c r="I33" s="26">
        <v>1</v>
      </c>
      <c r="J33" s="26">
        <v>1</v>
      </c>
      <c r="K33" s="27">
        <v>1</v>
      </c>
      <c r="L33" s="39">
        <f t="shared" ref="L33:L42" si="3">SUM(D33:K33)</f>
        <v>8</v>
      </c>
    </row>
    <row r="34" spans="3:12" ht="20.25" customHeight="1">
      <c r="C34" s="253" t="s">
        <v>175</v>
      </c>
      <c r="D34" s="11"/>
      <c r="E34" s="12"/>
      <c r="F34" s="12"/>
      <c r="G34" s="12"/>
      <c r="H34" s="12"/>
      <c r="I34" s="12"/>
      <c r="J34" s="12">
        <v>1</v>
      </c>
      <c r="K34" s="17"/>
      <c r="L34" s="29">
        <f t="shared" si="3"/>
        <v>1</v>
      </c>
    </row>
    <row r="35" spans="3:12" ht="20.25" customHeight="1">
      <c r="C35" s="255" t="s">
        <v>176</v>
      </c>
      <c r="D35" s="11">
        <v>1</v>
      </c>
      <c r="E35" s="12"/>
      <c r="F35" s="12"/>
      <c r="G35" s="12">
        <v>1</v>
      </c>
      <c r="H35" s="12"/>
      <c r="I35" s="12"/>
      <c r="J35" s="12"/>
      <c r="K35" s="17"/>
      <c r="L35" s="30">
        <f t="shared" si="3"/>
        <v>2</v>
      </c>
    </row>
    <row r="36" spans="3:12" ht="20.25" customHeight="1">
      <c r="C36" s="253" t="s">
        <v>173</v>
      </c>
      <c r="D36" s="11">
        <v>1</v>
      </c>
      <c r="E36" s="12">
        <v>1</v>
      </c>
      <c r="F36" s="12"/>
      <c r="G36" s="12"/>
      <c r="H36" s="12"/>
      <c r="I36" s="12"/>
      <c r="J36" s="12"/>
      <c r="K36" s="17"/>
      <c r="L36" s="30">
        <f t="shared" si="3"/>
        <v>2</v>
      </c>
    </row>
    <row r="37" spans="3:12" ht="20.25" customHeight="1">
      <c r="C37" s="253" t="s">
        <v>177</v>
      </c>
      <c r="D37" s="11"/>
      <c r="E37" s="12"/>
      <c r="F37" s="12"/>
      <c r="G37" s="12"/>
      <c r="H37" s="12"/>
      <c r="I37" s="12"/>
      <c r="J37" s="12">
        <v>1</v>
      </c>
      <c r="K37" s="17"/>
      <c r="L37" s="29">
        <f t="shared" si="3"/>
        <v>1</v>
      </c>
    </row>
    <row r="38" spans="3:12" ht="20.25" customHeight="1">
      <c r="C38" s="253" t="s">
        <v>17</v>
      </c>
      <c r="D38" s="11">
        <v>2</v>
      </c>
      <c r="E38" s="12">
        <v>1</v>
      </c>
      <c r="F38" s="12"/>
      <c r="G38" s="12"/>
      <c r="H38" s="12">
        <v>1</v>
      </c>
      <c r="I38" s="12"/>
      <c r="J38" s="12"/>
      <c r="K38" s="17"/>
      <c r="L38" s="29">
        <f t="shared" si="3"/>
        <v>4</v>
      </c>
    </row>
    <row r="39" spans="3:12" ht="20.25" customHeight="1">
      <c r="C39" s="255" t="s">
        <v>24</v>
      </c>
      <c r="D39" s="19"/>
      <c r="E39" s="20"/>
      <c r="F39" s="20"/>
      <c r="G39" s="20"/>
      <c r="H39" s="20">
        <v>1</v>
      </c>
      <c r="I39" s="20"/>
      <c r="J39" s="20"/>
      <c r="K39" s="31"/>
      <c r="L39" s="32">
        <f t="shared" si="3"/>
        <v>1</v>
      </c>
    </row>
    <row r="40" spans="3:12" ht="20.25" customHeight="1">
      <c r="C40" s="252" t="s">
        <v>178</v>
      </c>
      <c r="D40" s="19"/>
      <c r="E40" s="20">
        <v>1</v>
      </c>
      <c r="F40" s="20"/>
      <c r="G40" s="20"/>
      <c r="H40" s="20"/>
      <c r="I40" s="20"/>
      <c r="J40" s="20">
        <v>1</v>
      </c>
      <c r="K40" s="31"/>
      <c r="L40" s="32">
        <f t="shared" si="3"/>
        <v>2</v>
      </c>
    </row>
    <row r="41" spans="3:12" ht="20.25" customHeight="1">
      <c r="C41" s="252" t="s">
        <v>179</v>
      </c>
      <c r="D41" s="19"/>
      <c r="E41" s="20"/>
      <c r="F41" s="20"/>
      <c r="G41" s="20">
        <v>1</v>
      </c>
      <c r="H41" s="20"/>
      <c r="I41" s="20"/>
      <c r="J41" s="20"/>
      <c r="K41" s="31"/>
      <c r="L41" s="32">
        <f t="shared" si="3"/>
        <v>1</v>
      </c>
    </row>
    <row r="42" spans="3:12" ht="20.25" customHeight="1" thickBot="1">
      <c r="C42" s="259" t="s">
        <v>174</v>
      </c>
      <c r="D42" s="19"/>
      <c r="E42" s="20"/>
      <c r="F42" s="20"/>
      <c r="G42" s="20"/>
      <c r="H42" s="20"/>
      <c r="I42" s="20"/>
      <c r="J42" s="20">
        <v>1</v>
      </c>
      <c r="K42" s="31"/>
      <c r="L42" s="32">
        <f t="shared" si="3"/>
        <v>1</v>
      </c>
    </row>
    <row r="43" spans="3:12" ht="15.75" thickBot="1">
      <c r="C43" s="258" t="s">
        <v>3</v>
      </c>
      <c r="D43" s="45">
        <f t="shared" ref="D43:L43" si="4">SUM(D33:D42)</f>
        <v>4</v>
      </c>
      <c r="E43" s="34">
        <f t="shared" si="4"/>
        <v>3</v>
      </c>
      <c r="F43" s="34">
        <f t="shared" si="4"/>
        <v>1</v>
      </c>
      <c r="G43" s="34">
        <f t="shared" si="4"/>
        <v>2</v>
      </c>
      <c r="H43" s="34">
        <f t="shared" si="4"/>
        <v>6</v>
      </c>
      <c r="I43" s="34">
        <f t="shared" si="4"/>
        <v>1</v>
      </c>
      <c r="J43" s="34">
        <f t="shared" si="4"/>
        <v>5</v>
      </c>
      <c r="K43" s="35">
        <f t="shared" si="4"/>
        <v>1</v>
      </c>
      <c r="L43" s="36">
        <f t="shared" si="4"/>
        <v>23</v>
      </c>
    </row>
    <row r="44" spans="3:12">
      <c r="C44" s="60"/>
      <c r="D44" s="61"/>
      <c r="E44" s="61"/>
      <c r="F44" s="61"/>
      <c r="G44" s="61"/>
      <c r="H44" s="61"/>
      <c r="I44" s="61"/>
      <c r="J44" s="61"/>
      <c r="K44" s="61"/>
      <c r="L44" s="62"/>
    </row>
    <row r="45" spans="3:12" ht="15.75" thickBot="1">
      <c r="C45" s="60"/>
      <c r="D45" s="61"/>
      <c r="E45" s="61"/>
      <c r="F45" s="61"/>
      <c r="G45" s="61"/>
      <c r="H45" s="61"/>
      <c r="I45" s="61"/>
      <c r="J45" s="61"/>
      <c r="K45" s="61"/>
      <c r="L45" s="62"/>
    </row>
    <row r="46" spans="3:12" ht="15.75" thickBot="1">
      <c r="C46" s="362" t="s">
        <v>2</v>
      </c>
      <c r="D46" s="364" t="s">
        <v>23</v>
      </c>
      <c r="E46" s="365"/>
      <c r="F46" s="365"/>
      <c r="G46" s="365"/>
      <c r="H46" s="365"/>
      <c r="I46" s="365"/>
      <c r="J46" s="365"/>
      <c r="K46" s="365"/>
      <c r="L46" s="366"/>
    </row>
    <row r="47" spans="3:12" ht="16.5" thickTop="1" thickBot="1">
      <c r="C47" s="363"/>
      <c r="D47" s="46" t="s">
        <v>4</v>
      </c>
      <c r="E47" s="47" t="s">
        <v>5</v>
      </c>
      <c r="F47" s="47" t="s">
        <v>6</v>
      </c>
      <c r="G47" s="47" t="s">
        <v>7</v>
      </c>
      <c r="H47" s="47" t="s">
        <v>8</v>
      </c>
      <c r="I47" s="47" t="s">
        <v>9</v>
      </c>
      <c r="J47" s="47" t="s">
        <v>10</v>
      </c>
      <c r="K47" s="48" t="s">
        <v>11</v>
      </c>
      <c r="L47" s="59" t="s">
        <v>22</v>
      </c>
    </row>
    <row r="48" spans="3:12" ht="21" customHeight="1">
      <c r="C48" s="254" t="s">
        <v>315</v>
      </c>
      <c r="D48" s="37"/>
      <c r="E48" s="38">
        <v>1</v>
      </c>
      <c r="F48" s="26"/>
      <c r="G48" s="26"/>
      <c r="H48" s="26">
        <v>1</v>
      </c>
      <c r="I48" s="26"/>
      <c r="J48" s="26">
        <v>1</v>
      </c>
      <c r="K48" s="27">
        <v>1</v>
      </c>
      <c r="L48" s="39">
        <f t="shared" ref="L48:L56" si="5">SUM(D48:K48)</f>
        <v>4</v>
      </c>
    </row>
    <row r="49" spans="3:12" ht="21" customHeight="1">
      <c r="C49" s="260" t="s">
        <v>178</v>
      </c>
      <c r="D49" s="40"/>
      <c r="E49" s="41">
        <v>1</v>
      </c>
      <c r="F49" s="15"/>
      <c r="G49" s="15"/>
      <c r="H49" s="15"/>
      <c r="I49" s="15">
        <v>1</v>
      </c>
      <c r="J49" s="15">
        <v>1</v>
      </c>
      <c r="K49" s="42"/>
      <c r="L49" s="29">
        <f t="shared" si="5"/>
        <v>3</v>
      </c>
    </row>
    <row r="50" spans="3:12" ht="21" customHeight="1">
      <c r="C50" s="249" t="s">
        <v>175</v>
      </c>
      <c r="D50" s="40"/>
      <c r="E50" s="41"/>
      <c r="F50" s="15"/>
      <c r="G50" s="15"/>
      <c r="H50" s="15"/>
      <c r="I50" s="15"/>
      <c r="J50" s="15">
        <v>1</v>
      </c>
      <c r="K50" s="42"/>
      <c r="L50" s="29">
        <f t="shared" si="5"/>
        <v>1</v>
      </c>
    </row>
    <row r="51" spans="3:12" ht="21" customHeight="1">
      <c r="C51" s="248" t="s">
        <v>176</v>
      </c>
      <c r="D51" s="43">
        <v>1</v>
      </c>
      <c r="E51" s="11"/>
      <c r="F51" s="12"/>
      <c r="G51" s="12"/>
      <c r="H51" s="12"/>
      <c r="I51" s="12"/>
      <c r="J51" s="12"/>
      <c r="K51" s="17"/>
      <c r="L51" s="30">
        <f t="shared" si="5"/>
        <v>1</v>
      </c>
    </row>
    <row r="52" spans="3:12" ht="21" customHeight="1">
      <c r="C52" s="249" t="s">
        <v>314</v>
      </c>
      <c r="D52" s="43"/>
      <c r="E52" s="11"/>
      <c r="F52" s="12"/>
      <c r="G52" s="12"/>
      <c r="H52" s="12"/>
      <c r="I52" s="12"/>
      <c r="J52" s="12">
        <v>1</v>
      </c>
      <c r="K52" s="17"/>
      <c r="L52" s="30">
        <f t="shared" si="5"/>
        <v>1</v>
      </c>
    </row>
    <row r="53" spans="3:12" ht="21" customHeight="1">
      <c r="C53" s="256" t="s">
        <v>16</v>
      </c>
      <c r="D53" s="43">
        <v>1</v>
      </c>
      <c r="E53" s="11">
        <v>3</v>
      </c>
      <c r="F53" s="12"/>
      <c r="G53" s="12"/>
      <c r="H53" s="12"/>
      <c r="J53" s="12"/>
      <c r="K53" s="17"/>
      <c r="L53" s="30">
        <f t="shared" si="5"/>
        <v>4</v>
      </c>
    </row>
    <row r="54" spans="3:12" ht="21" customHeight="1">
      <c r="C54" s="248" t="s">
        <v>174</v>
      </c>
      <c r="D54" s="43"/>
      <c r="E54" s="11"/>
      <c r="F54" s="12"/>
      <c r="G54" s="12"/>
      <c r="H54" s="12">
        <v>1</v>
      </c>
      <c r="I54" s="12"/>
      <c r="J54" s="12">
        <v>1</v>
      </c>
      <c r="K54" s="17"/>
      <c r="L54" s="30">
        <f t="shared" si="5"/>
        <v>2</v>
      </c>
    </row>
    <row r="55" spans="3:12" ht="21" customHeight="1">
      <c r="C55" s="261" t="s">
        <v>24</v>
      </c>
      <c r="D55" s="18"/>
      <c r="E55" s="19"/>
      <c r="F55" s="20"/>
      <c r="G55" s="20"/>
      <c r="H55" s="20">
        <v>1</v>
      </c>
      <c r="I55" s="20"/>
      <c r="J55" s="20"/>
      <c r="K55" s="31"/>
      <c r="L55" s="32">
        <f t="shared" si="5"/>
        <v>1</v>
      </c>
    </row>
    <row r="56" spans="3:12" ht="21" customHeight="1" thickBot="1">
      <c r="C56" s="262" t="s">
        <v>313</v>
      </c>
      <c r="D56" s="18"/>
      <c r="E56" s="19"/>
      <c r="F56" s="20"/>
      <c r="G56" s="20"/>
      <c r="H56" s="20">
        <v>1</v>
      </c>
      <c r="I56" s="20"/>
      <c r="J56" s="20"/>
      <c r="K56" s="31"/>
      <c r="L56" s="32">
        <f t="shared" si="5"/>
        <v>1</v>
      </c>
    </row>
    <row r="57" spans="3:12" ht="15.75" thickBot="1">
      <c r="C57" s="263" t="s">
        <v>3</v>
      </c>
      <c r="D57" s="44">
        <f>SUM(D48:D56)</f>
        <v>2</v>
      </c>
      <c r="E57" s="45">
        <f>SUM(E48:E56)</f>
        <v>5</v>
      </c>
      <c r="F57" s="34">
        <v>0</v>
      </c>
      <c r="G57" s="34">
        <v>0</v>
      </c>
      <c r="H57" s="34">
        <f>SUM(H48:H56)</f>
        <v>4</v>
      </c>
      <c r="I57" s="34">
        <f>SUM(I48:I56)</f>
        <v>1</v>
      </c>
      <c r="J57" s="34">
        <f>SUM(J48:J56)</f>
        <v>5</v>
      </c>
      <c r="K57" s="35">
        <f>SUM(K48:K56)</f>
        <v>1</v>
      </c>
      <c r="L57" s="36">
        <f>SUM(L48:L56)</f>
        <v>18</v>
      </c>
    </row>
    <row r="58" spans="3:12">
      <c r="C58" s="62"/>
      <c r="D58" s="24"/>
      <c r="E58" s="24"/>
      <c r="F58" s="24"/>
      <c r="G58" s="24"/>
      <c r="H58" s="24"/>
      <c r="I58" s="24"/>
      <c r="J58" s="24"/>
      <c r="K58" s="24"/>
      <c r="L58" s="62"/>
    </row>
    <row r="59" spans="3:12" ht="15.75" thickBot="1">
      <c r="C59" s="62"/>
      <c r="D59" s="24"/>
      <c r="E59" s="24"/>
      <c r="F59" s="24"/>
      <c r="G59" s="24"/>
      <c r="H59" s="24"/>
      <c r="I59" s="24"/>
      <c r="J59" s="24"/>
      <c r="K59" s="24"/>
      <c r="L59" s="62"/>
    </row>
    <row r="60" spans="3:12" ht="15.75" thickBot="1">
      <c r="C60" s="362" t="s">
        <v>2</v>
      </c>
      <c r="D60" s="367" t="s">
        <v>392</v>
      </c>
      <c r="E60" s="368"/>
      <c r="F60" s="368"/>
      <c r="G60" s="368"/>
      <c r="H60" s="368"/>
      <c r="I60" s="368"/>
      <c r="J60" s="368"/>
      <c r="K60" s="368"/>
      <c r="L60" s="366"/>
    </row>
    <row r="61" spans="3:12" ht="16.5" thickTop="1" thickBot="1">
      <c r="C61" s="369"/>
      <c r="D61" s="46" t="s">
        <v>4</v>
      </c>
      <c r="E61" s="47" t="s">
        <v>5</v>
      </c>
      <c r="F61" s="47" t="s">
        <v>6</v>
      </c>
      <c r="G61" s="47" t="s">
        <v>7</v>
      </c>
      <c r="H61" s="47" t="s">
        <v>8</v>
      </c>
      <c r="I61" s="47" t="s">
        <v>9</v>
      </c>
      <c r="J61" s="47" t="s">
        <v>10</v>
      </c>
      <c r="K61" s="48" t="s">
        <v>11</v>
      </c>
      <c r="L61" s="59" t="s">
        <v>22</v>
      </c>
    </row>
    <row r="62" spans="3:12" ht="20.25" customHeight="1">
      <c r="C62" s="254" t="s">
        <v>315</v>
      </c>
      <c r="D62" s="37"/>
      <c r="E62" s="38">
        <v>1</v>
      </c>
      <c r="F62" s="26">
        <v>1</v>
      </c>
      <c r="G62" s="26"/>
      <c r="H62" s="26">
        <v>3</v>
      </c>
      <c r="I62" s="26"/>
      <c r="J62" s="26"/>
      <c r="K62" s="27">
        <v>1</v>
      </c>
      <c r="L62" s="39">
        <f>SUM(D62:K62)</f>
        <v>6</v>
      </c>
    </row>
    <row r="63" spans="3:12" ht="20.25" customHeight="1">
      <c r="C63" s="260" t="s">
        <v>178</v>
      </c>
      <c r="D63" s="43"/>
      <c r="E63" s="11">
        <v>1</v>
      </c>
      <c r="F63" s="12"/>
      <c r="G63" s="12"/>
      <c r="H63" s="12">
        <v>1</v>
      </c>
      <c r="I63" s="12"/>
      <c r="J63" s="12">
        <v>1</v>
      </c>
      <c r="K63" s="17"/>
      <c r="L63" s="30">
        <f>SUM(D63:K63)</f>
        <v>3</v>
      </c>
    </row>
    <row r="64" spans="3:12" ht="20.25" customHeight="1">
      <c r="C64" s="249" t="s">
        <v>175</v>
      </c>
      <c r="D64" s="43"/>
      <c r="E64" s="11"/>
      <c r="F64" s="12"/>
      <c r="G64" s="12"/>
      <c r="H64" s="12"/>
      <c r="I64" s="12"/>
      <c r="J64" s="12">
        <v>1</v>
      </c>
      <c r="K64" s="17"/>
      <c r="L64" s="39">
        <f t="shared" ref="L64:L69" si="6">SUM(D64:K64)</f>
        <v>1</v>
      </c>
    </row>
    <row r="65" spans="3:12" ht="20.25" customHeight="1">
      <c r="C65" s="249" t="s">
        <v>314</v>
      </c>
      <c r="D65" s="43"/>
      <c r="E65" s="11"/>
      <c r="F65" s="12"/>
      <c r="G65" s="12"/>
      <c r="H65" s="12"/>
      <c r="I65" s="12"/>
      <c r="J65" s="12">
        <v>1</v>
      </c>
      <c r="K65" s="17"/>
      <c r="L65" s="30">
        <f t="shared" si="6"/>
        <v>1</v>
      </c>
    </row>
    <row r="66" spans="3:12" ht="20.25" customHeight="1">
      <c r="C66" s="249" t="s">
        <v>363</v>
      </c>
      <c r="D66" s="18"/>
      <c r="E66" s="19"/>
      <c r="F66" s="20"/>
      <c r="G66" s="20"/>
      <c r="H66" s="20">
        <v>1</v>
      </c>
      <c r="I66" s="20"/>
      <c r="J66" s="20"/>
      <c r="K66" s="31"/>
      <c r="L66" s="39">
        <f t="shared" si="6"/>
        <v>1</v>
      </c>
    </row>
    <row r="67" spans="3:12" ht="20.25" customHeight="1">
      <c r="C67" s="248" t="s">
        <v>176</v>
      </c>
      <c r="D67" s="18">
        <v>1</v>
      </c>
      <c r="E67" s="19"/>
      <c r="F67" s="20"/>
      <c r="G67" s="20">
        <v>1</v>
      </c>
      <c r="H67" s="20"/>
      <c r="I67" s="20"/>
      <c r="J67" s="20"/>
      <c r="K67" s="31"/>
      <c r="L67" s="30">
        <f t="shared" si="6"/>
        <v>2</v>
      </c>
    </row>
    <row r="68" spans="3:12" ht="20.25" customHeight="1">
      <c r="C68" s="248" t="s">
        <v>376</v>
      </c>
      <c r="D68" s="18"/>
      <c r="E68" s="19"/>
      <c r="F68" s="20"/>
      <c r="G68" s="20"/>
      <c r="H68" s="20"/>
      <c r="I68" s="20"/>
      <c r="J68" s="20"/>
      <c r="K68" s="31">
        <v>1</v>
      </c>
      <c r="L68" s="39">
        <f>SUM(D68:K68)</f>
        <v>1</v>
      </c>
    </row>
    <row r="69" spans="3:12" ht="20.25" customHeight="1" thickBot="1">
      <c r="C69" s="264" t="s">
        <v>24</v>
      </c>
      <c r="D69" s="18"/>
      <c r="E69" s="19"/>
      <c r="F69" s="20"/>
      <c r="G69" s="20"/>
      <c r="H69" s="20">
        <v>1</v>
      </c>
      <c r="I69" s="20"/>
      <c r="J69" s="20"/>
      <c r="K69" s="31"/>
      <c r="L69" s="39">
        <f t="shared" si="6"/>
        <v>1</v>
      </c>
    </row>
    <row r="70" spans="3:12" ht="15.75" thickBot="1">
      <c r="C70" s="263" t="s">
        <v>3</v>
      </c>
      <c r="D70" s="44">
        <f>SUM(D62:D69)</f>
        <v>1</v>
      </c>
      <c r="E70" s="44">
        <f t="shared" ref="E70:K70" si="7">SUM(E62:E69)</f>
        <v>2</v>
      </c>
      <c r="F70" s="44">
        <f t="shared" si="7"/>
        <v>1</v>
      </c>
      <c r="G70" s="44">
        <f t="shared" si="7"/>
        <v>1</v>
      </c>
      <c r="H70" s="44">
        <f t="shared" si="7"/>
        <v>6</v>
      </c>
      <c r="I70" s="44">
        <f t="shared" si="7"/>
        <v>0</v>
      </c>
      <c r="J70" s="44">
        <f t="shared" si="7"/>
        <v>3</v>
      </c>
      <c r="K70" s="44">
        <f t="shared" si="7"/>
        <v>2</v>
      </c>
      <c r="L70" s="36">
        <f>SUM(L62:L69)</f>
        <v>16</v>
      </c>
    </row>
    <row r="71" spans="3:12">
      <c r="C71" s="63"/>
      <c r="D71" s="64"/>
      <c r="E71" s="64"/>
      <c r="F71" s="64"/>
      <c r="G71" s="64"/>
      <c r="H71" s="64"/>
      <c r="I71" s="64"/>
      <c r="J71" s="64"/>
      <c r="K71" s="64"/>
      <c r="L71" s="65"/>
    </row>
    <row r="72" spans="3:12" ht="15.75" thickBot="1">
      <c r="C72" s="63"/>
      <c r="D72" s="64"/>
      <c r="E72" s="64"/>
      <c r="F72" s="64"/>
      <c r="G72" s="64"/>
      <c r="H72" s="64"/>
      <c r="I72" s="64"/>
      <c r="J72" s="64"/>
      <c r="K72" s="64"/>
      <c r="L72" s="65"/>
    </row>
    <row r="73" spans="3:12" ht="15.75" thickBot="1">
      <c r="C73" s="362" t="s">
        <v>2</v>
      </c>
      <c r="D73" s="367" t="s">
        <v>393</v>
      </c>
      <c r="E73" s="368"/>
      <c r="F73" s="368"/>
      <c r="G73" s="368"/>
      <c r="H73" s="368"/>
      <c r="I73" s="368"/>
      <c r="J73" s="368"/>
      <c r="K73" s="368"/>
      <c r="L73" s="366"/>
    </row>
    <row r="74" spans="3:12" ht="16.5" thickTop="1" thickBot="1">
      <c r="C74" s="363"/>
      <c r="D74" s="138" t="s">
        <v>4</v>
      </c>
      <c r="E74" s="139" t="s">
        <v>5</v>
      </c>
      <c r="F74" s="139" t="s">
        <v>6</v>
      </c>
      <c r="G74" s="139" t="s">
        <v>7</v>
      </c>
      <c r="H74" s="139" t="s">
        <v>8</v>
      </c>
      <c r="I74" s="139" t="s">
        <v>9</v>
      </c>
      <c r="J74" s="139" t="s">
        <v>10</v>
      </c>
      <c r="K74" s="140" t="s">
        <v>11</v>
      </c>
      <c r="L74" s="59" t="s">
        <v>22</v>
      </c>
    </row>
    <row r="75" spans="3:12" ht="21.75" customHeight="1">
      <c r="C75" s="265" t="s">
        <v>315</v>
      </c>
      <c r="D75" s="143"/>
      <c r="E75" s="144"/>
      <c r="F75" s="144"/>
      <c r="G75" s="144"/>
      <c r="H75" s="144">
        <v>1</v>
      </c>
      <c r="I75" s="144"/>
      <c r="J75" s="144">
        <v>1</v>
      </c>
      <c r="K75" s="145">
        <v>1</v>
      </c>
      <c r="L75" s="137">
        <f>SUM(D75:K75)</f>
        <v>3</v>
      </c>
    </row>
    <row r="76" spans="3:12" ht="21.75" customHeight="1">
      <c r="C76" s="248" t="s">
        <v>176</v>
      </c>
      <c r="D76" s="146">
        <v>1</v>
      </c>
      <c r="E76" s="21"/>
      <c r="F76" s="21"/>
      <c r="G76" s="21"/>
      <c r="H76" s="21"/>
      <c r="I76" s="21"/>
      <c r="J76" s="21"/>
      <c r="K76" s="147"/>
      <c r="L76" s="137">
        <f t="shared" ref="L76:L79" si="8">SUM(D76:K76)</f>
        <v>1</v>
      </c>
    </row>
    <row r="77" spans="3:12" ht="21.75" customHeight="1">
      <c r="C77" s="266" t="s">
        <v>175</v>
      </c>
      <c r="D77" s="146"/>
      <c r="E77" s="21"/>
      <c r="F77" s="21"/>
      <c r="G77" s="21"/>
      <c r="H77" s="21"/>
      <c r="I77" s="21"/>
      <c r="J77" s="21">
        <v>1</v>
      </c>
      <c r="K77" s="147"/>
      <c r="L77" s="137">
        <f t="shared" si="8"/>
        <v>1</v>
      </c>
    </row>
    <row r="78" spans="3:12" ht="21.75" customHeight="1">
      <c r="C78" s="267" t="s">
        <v>15</v>
      </c>
      <c r="D78" s="146"/>
      <c r="E78" s="142"/>
      <c r="F78" s="21"/>
      <c r="G78" s="21"/>
      <c r="H78" s="21"/>
      <c r="I78" s="21"/>
      <c r="J78" s="21">
        <v>1</v>
      </c>
      <c r="K78" s="147"/>
      <c r="L78" s="137">
        <f t="shared" si="8"/>
        <v>1</v>
      </c>
    </row>
    <row r="79" spans="3:12" ht="21.75" customHeight="1" thickBot="1">
      <c r="C79" s="268" t="s">
        <v>24</v>
      </c>
      <c r="D79" s="148">
        <v>2</v>
      </c>
      <c r="E79" s="149">
        <v>2</v>
      </c>
      <c r="F79" s="149">
        <v>1</v>
      </c>
      <c r="G79" s="149"/>
      <c r="H79" s="149">
        <v>2</v>
      </c>
      <c r="I79" s="149"/>
      <c r="J79" s="149">
        <v>1</v>
      </c>
      <c r="K79" s="150"/>
      <c r="L79" s="137">
        <f t="shared" si="8"/>
        <v>8</v>
      </c>
    </row>
    <row r="80" spans="3:12" ht="15.75" thickBot="1">
      <c r="C80" s="263" t="s">
        <v>3</v>
      </c>
      <c r="D80" s="44">
        <f>SUM(D75:D79)</f>
        <v>3</v>
      </c>
      <c r="E80" s="44">
        <f t="shared" ref="E80:K80" si="9">SUM(E75:E79)</f>
        <v>2</v>
      </c>
      <c r="F80" s="44">
        <f t="shared" si="9"/>
        <v>1</v>
      </c>
      <c r="G80" s="44">
        <f t="shared" si="9"/>
        <v>0</v>
      </c>
      <c r="H80" s="44">
        <f t="shared" si="9"/>
        <v>3</v>
      </c>
      <c r="I80" s="44">
        <f t="shared" si="9"/>
        <v>0</v>
      </c>
      <c r="J80" s="44">
        <f t="shared" si="9"/>
        <v>4</v>
      </c>
      <c r="K80" s="44">
        <f t="shared" si="9"/>
        <v>1</v>
      </c>
      <c r="L80" s="36">
        <f>SUM(L75:L79)</f>
        <v>14</v>
      </c>
    </row>
    <row r="81" spans="3:12">
      <c r="C81" s="62"/>
      <c r="D81" s="65"/>
      <c r="E81" s="65"/>
      <c r="F81" s="65"/>
      <c r="G81" s="65"/>
      <c r="H81" s="65"/>
      <c r="I81" s="65"/>
      <c r="J81" s="65"/>
      <c r="K81" s="65"/>
      <c r="L81" s="62"/>
    </row>
    <row r="82" spans="3:12" ht="15.75" thickBot="1">
      <c r="C82" s="62"/>
      <c r="D82" s="65"/>
      <c r="E82" s="65"/>
      <c r="F82" s="65"/>
      <c r="G82" s="65"/>
      <c r="H82" s="65"/>
      <c r="I82" s="65"/>
      <c r="J82" s="65"/>
      <c r="K82" s="65"/>
      <c r="L82" s="62"/>
    </row>
    <row r="83" spans="3:12" ht="15.75" thickBot="1">
      <c r="C83" s="362" t="s">
        <v>2</v>
      </c>
      <c r="D83" s="364" t="s">
        <v>438</v>
      </c>
      <c r="E83" s="365"/>
      <c r="F83" s="365"/>
      <c r="G83" s="365"/>
      <c r="H83" s="365"/>
      <c r="I83" s="365"/>
      <c r="J83" s="365"/>
      <c r="K83" s="365"/>
      <c r="L83" s="366"/>
    </row>
    <row r="84" spans="3:12" ht="16.5" thickTop="1" thickBot="1">
      <c r="C84" s="369"/>
      <c r="D84" s="46" t="s">
        <v>4</v>
      </c>
      <c r="E84" s="47" t="s">
        <v>5</v>
      </c>
      <c r="F84" s="47" t="s">
        <v>6</v>
      </c>
      <c r="G84" s="47" t="s">
        <v>7</v>
      </c>
      <c r="H84" s="47" t="s">
        <v>8</v>
      </c>
      <c r="I84" s="47" t="s">
        <v>9</v>
      </c>
      <c r="J84" s="47" t="s">
        <v>10</v>
      </c>
      <c r="K84" s="48" t="s">
        <v>11</v>
      </c>
      <c r="L84" s="59" t="s">
        <v>22</v>
      </c>
    </row>
    <row r="85" spans="3:12" ht="21" customHeight="1">
      <c r="C85" s="254" t="s">
        <v>315</v>
      </c>
      <c r="D85" s="37"/>
      <c r="E85" s="38"/>
      <c r="F85" s="26"/>
      <c r="G85" s="26"/>
      <c r="H85" s="26">
        <v>1</v>
      </c>
      <c r="I85" s="26">
        <v>1</v>
      </c>
      <c r="J85" s="26"/>
      <c r="K85" s="27"/>
      <c r="L85" s="39">
        <f>SUM(D85:K85)</f>
        <v>2</v>
      </c>
    </row>
    <row r="86" spans="3:12" ht="21" customHeight="1">
      <c r="C86" s="260" t="s">
        <v>178</v>
      </c>
      <c r="D86" s="43"/>
      <c r="E86" s="11">
        <v>1</v>
      </c>
      <c r="F86" s="12"/>
      <c r="G86" s="12"/>
      <c r="H86" s="12"/>
      <c r="I86" s="12">
        <v>1</v>
      </c>
      <c r="J86" s="12">
        <v>1</v>
      </c>
      <c r="K86" s="17">
        <v>1</v>
      </c>
      <c r="L86" s="39">
        <f t="shared" ref="L86:L88" si="10">SUM(D86:K86)</f>
        <v>4</v>
      </c>
    </row>
    <row r="87" spans="3:12" ht="21" customHeight="1">
      <c r="C87" s="249" t="s">
        <v>175</v>
      </c>
      <c r="D87" s="43"/>
      <c r="E87" s="11"/>
      <c r="F87" s="12"/>
      <c r="G87" s="12"/>
      <c r="H87" s="12"/>
      <c r="I87" s="12"/>
      <c r="J87" s="12">
        <v>1</v>
      </c>
      <c r="K87" s="17"/>
      <c r="L87" s="39">
        <f t="shared" si="10"/>
        <v>1</v>
      </c>
    </row>
    <row r="88" spans="3:12" ht="21" customHeight="1" thickBot="1">
      <c r="C88" s="252" t="s">
        <v>19</v>
      </c>
      <c r="D88" s="43"/>
      <c r="E88" s="11"/>
      <c r="F88" s="12">
        <v>1</v>
      </c>
      <c r="G88" s="12"/>
      <c r="H88" s="12"/>
      <c r="I88" s="12"/>
      <c r="J88" s="12">
        <v>1</v>
      </c>
      <c r="K88" s="17"/>
      <c r="L88" s="39">
        <f t="shared" si="10"/>
        <v>2</v>
      </c>
    </row>
    <row r="89" spans="3:12" ht="15.75" thickBot="1">
      <c r="C89" s="263" t="s">
        <v>3</v>
      </c>
      <c r="D89" s="44">
        <v>0</v>
      </c>
      <c r="E89" s="45">
        <f>SUM(E85:E88)</f>
        <v>1</v>
      </c>
      <c r="F89" s="45">
        <f t="shared" ref="F89:K89" si="11">SUM(F85:F88)</f>
        <v>1</v>
      </c>
      <c r="G89" s="45">
        <f t="shared" si="11"/>
        <v>0</v>
      </c>
      <c r="H89" s="45">
        <f t="shared" si="11"/>
        <v>1</v>
      </c>
      <c r="I89" s="45">
        <f t="shared" si="11"/>
        <v>2</v>
      </c>
      <c r="J89" s="45">
        <f t="shared" si="11"/>
        <v>3</v>
      </c>
      <c r="K89" s="45">
        <f t="shared" si="11"/>
        <v>1</v>
      </c>
      <c r="L89" s="36">
        <f>SUM(L85:L88)</f>
        <v>9</v>
      </c>
    </row>
    <row r="90" spans="3:12">
      <c r="C90" s="62"/>
      <c r="D90" s="24"/>
      <c r="E90" s="24"/>
      <c r="F90" s="24"/>
      <c r="G90" s="24"/>
      <c r="H90" s="24"/>
      <c r="I90" s="24"/>
      <c r="J90" s="24"/>
      <c r="K90" s="24"/>
      <c r="L90" s="62"/>
    </row>
    <row r="91" spans="3:12" ht="15.75" thickBot="1">
      <c r="C91" s="269"/>
      <c r="D91" s="3"/>
      <c r="E91" s="3"/>
      <c r="F91" s="3"/>
      <c r="G91" s="3"/>
      <c r="H91" s="3"/>
      <c r="I91" s="3"/>
      <c r="J91" s="3"/>
      <c r="K91" s="3"/>
      <c r="L91" s="3"/>
    </row>
    <row r="92" spans="3:12" ht="15.75" thickBot="1">
      <c r="C92" s="362" t="s">
        <v>2</v>
      </c>
      <c r="D92" s="364" t="s">
        <v>553</v>
      </c>
      <c r="E92" s="365"/>
      <c r="F92" s="365"/>
      <c r="G92" s="365"/>
      <c r="H92" s="365"/>
      <c r="I92" s="365"/>
      <c r="J92" s="365"/>
      <c r="K92" s="365"/>
      <c r="L92" s="366"/>
    </row>
    <row r="93" spans="3:12" ht="16.5" thickTop="1" thickBot="1">
      <c r="C93" s="363"/>
      <c r="D93" s="46" t="s">
        <v>4</v>
      </c>
      <c r="E93" s="47" t="s">
        <v>5</v>
      </c>
      <c r="F93" s="47" t="s">
        <v>6</v>
      </c>
      <c r="G93" s="47" t="s">
        <v>7</v>
      </c>
      <c r="H93" s="47" t="s">
        <v>8</v>
      </c>
      <c r="I93" s="47" t="s">
        <v>9</v>
      </c>
      <c r="J93" s="47" t="s">
        <v>10</v>
      </c>
      <c r="K93" s="48" t="s">
        <v>11</v>
      </c>
      <c r="L93" s="59" t="s">
        <v>22</v>
      </c>
    </row>
    <row r="94" spans="3:12" ht="18.75" customHeight="1">
      <c r="C94" s="254" t="s">
        <v>315</v>
      </c>
      <c r="D94" s="37"/>
      <c r="E94" s="38">
        <v>1</v>
      </c>
      <c r="F94" s="26">
        <v>1</v>
      </c>
      <c r="G94" s="26">
        <v>1</v>
      </c>
      <c r="H94" s="26">
        <v>1</v>
      </c>
      <c r="I94" s="26">
        <v>1</v>
      </c>
      <c r="J94" s="26">
        <v>1</v>
      </c>
      <c r="K94" s="27">
        <v>1</v>
      </c>
      <c r="L94" s="39">
        <f>SUM(D94:K94)</f>
        <v>7</v>
      </c>
    </row>
    <row r="95" spans="3:12" ht="18.75" customHeight="1">
      <c r="C95" s="260" t="s">
        <v>555</v>
      </c>
      <c r="D95" s="43"/>
      <c r="E95" s="11"/>
      <c r="F95" s="12"/>
      <c r="G95" s="12"/>
      <c r="H95" s="12"/>
      <c r="I95" s="12">
        <v>1</v>
      </c>
      <c r="J95" s="12"/>
      <c r="K95" s="17"/>
      <c r="L95" s="39">
        <f t="shared" ref="L95:L101" si="12">SUM(D95:K95)</f>
        <v>1</v>
      </c>
    </row>
    <row r="96" spans="3:12" ht="18.75" customHeight="1">
      <c r="C96" s="249" t="s">
        <v>175</v>
      </c>
      <c r="D96" s="43"/>
      <c r="E96" s="11"/>
      <c r="F96" s="12"/>
      <c r="G96" s="12"/>
      <c r="H96" s="12"/>
      <c r="I96" s="12"/>
      <c r="J96" s="12">
        <v>1</v>
      </c>
      <c r="K96" s="17"/>
      <c r="L96" s="39">
        <f t="shared" si="12"/>
        <v>1</v>
      </c>
    </row>
    <row r="97" spans="3:12" ht="18.75" customHeight="1">
      <c r="C97" s="248" t="s">
        <v>176</v>
      </c>
      <c r="D97" s="43">
        <v>1</v>
      </c>
      <c r="E97" s="11"/>
      <c r="F97" s="12"/>
      <c r="G97" s="12"/>
      <c r="H97" s="12"/>
      <c r="I97" s="12"/>
      <c r="J97" s="12"/>
      <c r="K97" s="17"/>
      <c r="L97" s="39">
        <f t="shared" si="12"/>
        <v>1</v>
      </c>
    </row>
    <row r="98" spans="3:12" ht="18.75" customHeight="1">
      <c r="C98" s="248" t="s">
        <v>527</v>
      </c>
      <c r="D98" s="43"/>
      <c r="E98" s="11"/>
      <c r="F98" s="12"/>
      <c r="G98" s="12"/>
      <c r="H98" s="12">
        <v>1</v>
      </c>
      <c r="I98" s="12"/>
      <c r="J98" s="12"/>
      <c r="K98" s="17"/>
      <c r="L98" s="39">
        <f>SUM(D98:K98)</f>
        <v>1</v>
      </c>
    </row>
    <row r="99" spans="3:12" ht="18.75" customHeight="1">
      <c r="C99" s="248" t="s">
        <v>174</v>
      </c>
      <c r="D99" s="43"/>
      <c r="E99" s="11"/>
      <c r="F99" s="12"/>
      <c r="G99" s="12"/>
      <c r="H99" s="12"/>
      <c r="I99" s="12"/>
      <c r="J99" s="12">
        <v>1</v>
      </c>
      <c r="K99" s="17"/>
      <c r="L99" s="39">
        <f t="shared" si="12"/>
        <v>1</v>
      </c>
    </row>
    <row r="100" spans="3:12" ht="18.75" customHeight="1">
      <c r="C100" s="256" t="s">
        <v>313</v>
      </c>
      <c r="D100" s="18"/>
      <c r="E100" s="19"/>
      <c r="F100" s="20"/>
      <c r="G100" s="20"/>
      <c r="H100" s="20">
        <v>1</v>
      </c>
      <c r="I100" s="20"/>
      <c r="J100" s="20"/>
      <c r="K100" s="31"/>
      <c r="L100" s="39">
        <f>SUM(D100:K100)</f>
        <v>1</v>
      </c>
    </row>
    <row r="101" spans="3:12" ht="18.75" customHeight="1" thickBot="1">
      <c r="C101" s="246" t="s">
        <v>24</v>
      </c>
      <c r="D101" s="18">
        <v>1</v>
      </c>
      <c r="E101" s="19"/>
      <c r="F101" s="20"/>
      <c r="G101" s="20"/>
      <c r="H101" s="20">
        <v>1</v>
      </c>
      <c r="I101" s="20"/>
      <c r="J101" s="20"/>
      <c r="K101" s="31"/>
      <c r="L101" s="39">
        <f t="shared" si="12"/>
        <v>2</v>
      </c>
    </row>
    <row r="102" spans="3:12" ht="15.75" thickBot="1">
      <c r="C102" s="258" t="s">
        <v>3</v>
      </c>
      <c r="D102" s="44">
        <f>SUM(D94:D101)</f>
        <v>2</v>
      </c>
      <c r="E102" s="44">
        <f t="shared" ref="E102:K102" si="13">SUM(E94:E101)</f>
        <v>1</v>
      </c>
      <c r="F102" s="44">
        <f t="shared" si="13"/>
        <v>1</v>
      </c>
      <c r="G102" s="44">
        <f t="shared" si="13"/>
        <v>1</v>
      </c>
      <c r="H102" s="44">
        <f t="shared" si="13"/>
        <v>4</v>
      </c>
      <c r="I102" s="44">
        <f t="shared" si="13"/>
        <v>2</v>
      </c>
      <c r="J102" s="44">
        <f t="shared" si="13"/>
        <v>3</v>
      </c>
      <c r="K102" s="44">
        <f t="shared" si="13"/>
        <v>1</v>
      </c>
      <c r="L102" s="36">
        <f>SUM(L94:L101)</f>
        <v>15</v>
      </c>
    </row>
    <row r="103" spans="3:12">
      <c r="C103" s="269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5.75" thickBot="1">
      <c r="C104" s="269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5.75" thickBot="1">
      <c r="C105" s="362" t="s">
        <v>2</v>
      </c>
      <c r="D105" s="372" t="s">
        <v>25</v>
      </c>
      <c r="E105" s="373"/>
      <c r="F105" s="373"/>
      <c r="G105" s="373"/>
      <c r="H105" s="373"/>
      <c r="I105" s="373"/>
      <c r="J105" s="373"/>
      <c r="K105" s="373"/>
      <c r="L105" s="374"/>
    </row>
    <row r="106" spans="3:12" ht="16.5" thickTop="1" thickBot="1">
      <c r="C106" s="363"/>
      <c r="D106" s="4" t="s">
        <v>4</v>
      </c>
      <c r="E106" s="5" t="s">
        <v>5</v>
      </c>
      <c r="F106" s="5" t="s">
        <v>6</v>
      </c>
      <c r="G106" s="5" t="s">
        <v>7</v>
      </c>
      <c r="H106" s="5" t="s">
        <v>8</v>
      </c>
      <c r="I106" s="5" t="s">
        <v>9</v>
      </c>
      <c r="J106" s="5" t="s">
        <v>10</v>
      </c>
      <c r="K106" s="6" t="s">
        <v>11</v>
      </c>
      <c r="L106" s="25" t="s">
        <v>22</v>
      </c>
    </row>
    <row r="107" spans="3:12" ht="18.75" customHeight="1">
      <c r="C107" s="254" t="s">
        <v>315</v>
      </c>
      <c r="D107" s="37"/>
      <c r="E107" s="38"/>
      <c r="F107" s="26"/>
      <c r="G107" s="26"/>
      <c r="H107" s="26">
        <v>1</v>
      </c>
      <c r="I107" s="26">
        <v>2</v>
      </c>
      <c r="J107" s="26">
        <v>1</v>
      </c>
      <c r="K107" s="27"/>
      <c r="L107" s="39">
        <f>SUM(D107:K107)</f>
        <v>4</v>
      </c>
    </row>
    <row r="108" spans="3:12" ht="18.75" customHeight="1">
      <c r="C108" s="260" t="s">
        <v>178</v>
      </c>
      <c r="D108" s="322"/>
      <c r="E108" s="323"/>
      <c r="F108" s="324"/>
      <c r="G108" s="324"/>
      <c r="H108" s="324"/>
      <c r="I108" s="324"/>
      <c r="J108" s="324">
        <v>1</v>
      </c>
      <c r="K108" s="325"/>
      <c r="L108" s="39">
        <f t="shared" ref="L108:L113" si="14">SUM(D108:K108)</f>
        <v>1</v>
      </c>
    </row>
    <row r="109" spans="3:12" ht="18.75" customHeight="1">
      <c r="C109" s="249" t="s">
        <v>175</v>
      </c>
      <c r="D109" s="322"/>
      <c r="E109" s="323"/>
      <c r="F109" s="324"/>
      <c r="G109" s="324"/>
      <c r="H109" s="324">
        <v>1</v>
      </c>
      <c r="I109" s="324"/>
      <c r="J109" s="324">
        <v>1</v>
      </c>
      <c r="K109" s="325"/>
      <c r="L109" s="39">
        <f t="shared" si="14"/>
        <v>2</v>
      </c>
    </row>
    <row r="110" spans="3:12" ht="18.75" customHeight="1">
      <c r="C110" s="253" t="s">
        <v>704</v>
      </c>
      <c r="D110" s="326"/>
      <c r="E110" s="327"/>
      <c r="F110" s="328"/>
      <c r="G110" s="328"/>
      <c r="H110" s="328">
        <v>1</v>
      </c>
      <c r="I110" s="328"/>
      <c r="J110" s="328"/>
      <c r="K110" s="329"/>
      <c r="L110" s="39">
        <f t="shared" si="14"/>
        <v>1</v>
      </c>
    </row>
    <row r="111" spans="3:12" ht="18.75" customHeight="1">
      <c r="C111" s="270" t="s">
        <v>16</v>
      </c>
      <c r="D111" s="330">
        <v>1</v>
      </c>
      <c r="E111" s="331">
        <v>3</v>
      </c>
      <c r="F111" s="332"/>
      <c r="G111" s="332"/>
      <c r="H111" s="332">
        <v>1</v>
      </c>
      <c r="I111" s="332"/>
      <c r="J111" s="332"/>
      <c r="K111" s="333"/>
      <c r="L111" s="39">
        <f t="shared" si="14"/>
        <v>5</v>
      </c>
    </row>
    <row r="112" spans="3:12" ht="18.75" customHeight="1">
      <c r="C112" s="256" t="s">
        <v>313</v>
      </c>
      <c r="D112" s="330"/>
      <c r="E112" s="331"/>
      <c r="F112" s="334"/>
      <c r="G112" s="334"/>
      <c r="H112" s="334">
        <v>1</v>
      </c>
      <c r="I112" s="334"/>
      <c r="J112" s="334"/>
      <c r="K112" s="335"/>
      <c r="L112" s="39">
        <f t="shared" si="14"/>
        <v>1</v>
      </c>
    </row>
    <row r="113" spans="3:12" ht="18.75" customHeight="1" thickBot="1">
      <c r="C113" s="257" t="s">
        <v>20</v>
      </c>
      <c r="D113" s="330">
        <v>1</v>
      </c>
      <c r="E113" s="331">
        <v>1</v>
      </c>
      <c r="F113" s="332"/>
      <c r="G113" s="332"/>
      <c r="H113" s="332"/>
      <c r="I113" s="332"/>
      <c r="J113" s="332"/>
      <c r="K113" s="333"/>
      <c r="L113" s="39">
        <f t="shared" si="14"/>
        <v>2</v>
      </c>
    </row>
    <row r="114" spans="3:12" ht="15.75" thickBot="1">
      <c r="C114" s="263" t="s">
        <v>3</v>
      </c>
      <c r="D114" s="44">
        <f>SUM(D107:D113)</f>
        <v>2</v>
      </c>
      <c r="E114" s="44">
        <f t="shared" ref="E114:K114" si="15">SUM(E107:E113)</f>
        <v>4</v>
      </c>
      <c r="F114" s="44">
        <f t="shared" si="15"/>
        <v>0</v>
      </c>
      <c r="G114" s="44">
        <f t="shared" si="15"/>
        <v>0</v>
      </c>
      <c r="H114" s="44">
        <f t="shared" si="15"/>
        <v>5</v>
      </c>
      <c r="I114" s="44">
        <f t="shared" si="15"/>
        <v>2</v>
      </c>
      <c r="J114" s="44">
        <f t="shared" si="15"/>
        <v>3</v>
      </c>
      <c r="K114" s="44">
        <f t="shared" si="15"/>
        <v>0</v>
      </c>
      <c r="L114" s="36">
        <f>SUM(L107:L113)</f>
        <v>16</v>
      </c>
    </row>
    <row r="115" spans="3:12">
      <c r="C115" s="62"/>
      <c r="D115" s="65"/>
      <c r="E115" s="65"/>
      <c r="F115" s="65"/>
      <c r="G115" s="65"/>
      <c r="H115" s="65"/>
      <c r="I115" s="65"/>
      <c r="J115" s="65"/>
      <c r="K115" s="65"/>
      <c r="L115" s="62"/>
    </row>
    <row r="116" spans="3:12" ht="15.75" thickBot="1">
      <c r="C116" s="62"/>
      <c r="D116" s="65"/>
      <c r="E116" s="65"/>
      <c r="F116" s="65"/>
      <c r="G116" s="65"/>
      <c r="H116" s="65"/>
      <c r="I116" s="65"/>
      <c r="J116" s="65"/>
      <c r="K116" s="65"/>
      <c r="L116" s="62"/>
    </row>
    <row r="117" spans="3:12" ht="15.75" thickBot="1">
      <c r="C117" s="370" t="s">
        <v>2</v>
      </c>
      <c r="D117" s="365" t="s">
        <v>593</v>
      </c>
      <c r="E117" s="365"/>
      <c r="F117" s="365"/>
      <c r="G117" s="365"/>
      <c r="H117" s="365"/>
      <c r="I117" s="365"/>
      <c r="J117" s="365"/>
      <c r="K117" s="365"/>
      <c r="L117" s="371"/>
    </row>
    <row r="118" spans="3:12" ht="16.5" thickTop="1" thickBot="1">
      <c r="C118" s="369"/>
      <c r="D118" s="46" t="s">
        <v>4</v>
      </c>
      <c r="E118" s="47" t="s">
        <v>5</v>
      </c>
      <c r="F118" s="47" t="s">
        <v>6</v>
      </c>
      <c r="G118" s="47" t="s">
        <v>7</v>
      </c>
      <c r="H118" s="47" t="s">
        <v>8</v>
      </c>
      <c r="I118" s="47" t="s">
        <v>9</v>
      </c>
      <c r="J118" s="47" t="s">
        <v>10</v>
      </c>
      <c r="K118" s="48" t="s">
        <v>11</v>
      </c>
      <c r="L118" s="222" t="s">
        <v>22</v>
      </c>
    </row>
    <row r="119" spans="3:12" ht="21" customHeight="1">
      <c r="C119" s="254" t="s">
        <v>175</v>
      </c>
      <c r="D119" s="11"/>
      <c r="E119" s="20"/>
      <c r="F119" s="12"/>
      <c r="G119" s="12"/>
      <c r="H119" s="12">
        <v>1</v>
      </c>
      <c r="I119" s="12"/>
      <c r="J119" s="12">
        <v>1</v>
      </c>
      <c r="K119" s="17"/>
      <c r="L119" s="221">
        <f>SUM(D119:K119)</f>
        <v>2</v>
      </c>
    </row>
    <row r="120" spans="3:12" ht="21" customHeight="1">
      <c r="C120" s="253" t="s">
        <v>15</v>
      </c>
      <c r="D120" s="220"/>
      <c r="E120" s="142"/>
      <c r="F120" s="11"/>
      <c r="G120" s="12"/>
      <c r="H120" s="12"/>
      <c r="I120" s="12">
        <v>1</v>
      </c>
      <c r="J120" s="12"/>
      <c r="K120" s="17"/>
      <c r="L120" s="221">
        <f t="shared" ref="L120:L123" si="16">SUM(D120:K120)</f>
        <v>1</v>
      </c>
    </row>
    <row r="121" spans="3:12" ht="21" customHeight="1">
      <c r="C121" s="248" t="s">
        <v>174</v>
      </c>
      <c r="D121" s="11"/>
      <c r="E121" s="26"/>
      <c r="F121" s="12"/>
      <c r="G121" s="12"/>
      <c r="H121" s="12">
        <v>1</v>
      </c>
      <c r="I121" s="12"/>
      <c r="J121" s="12"/>
      <c r="K121" s="17"/>
      <c r="L121" s="221">
        <f t="shared" si="16"/>
        <v>1</v>
      </c>
    </row>
    <row r="122" spans="3:12" ht="21" customHeight="1">
      <c r="C122" s="256" t="s">
        <v>313</v>
      </c>
      <c r="D122" s="19"/>
      <c r="E122" s="20"/>
      <c r="F122" s="20"/>
      <c r="G122" s="20"/>
      <c r="H122" s="20">
        <v>1</v>
      </c>
      <c r="I122" s="20"/>
      <c r="J122" s="20"/>
      <c r="K122" s="31"/>
      <c r="L122" s="221">
        <f t="shared" si="16"/>
        <v>1</v>
      </c>
    </row>
    <row r="123" spans="3:12" ht="21" customHeight="1" thickBot="1">
      <c r="C123" s="246" t="s">
        <v>18</v>
      </c>
      <c r="D123" s="19"/>
      <c r="E123" s="20"/>
      <c r="F123" s="20"/>
      <c r="G123" s="20"/>
      <c r="H123" s="20">
        <v>1</v>
      </c>
      <c r="I123" s="20"/>
      <c r="J123" s="20"/>
      <c r="K123" s="31"/>
      <c r="L123" s="221">
        <f t="shared" si="16"/>
        <v>1</v>
      </c>
    </row>
    <row r="124" spans="3:12" ht="15.75" thickBot="1">
      <c r="C124" s="258" t="s">
        <v>3</v>
      </c>
      <c r="D124" s="49">
        <f t="shared" ref="D124:G124" si="17">SUM(D119:D123)</f>
        <v>0</v>
      </c>
      <c r="E124" s="49">
        <f t="shared" si="17"/>
        <v>0</v>
      </c>
      <c r="F124" s="49">
        <f t="shared" si="17"/>
        <v>0</v>
      </c>
      <c r="G124" s="49">
        <f t="shared" si="17"/>
        <v>0</v>
      </c>
      <c r="H124" s="49">
        <f>SUM(H119:H123)</f>
        <v>4</v>
      </c>
      <c r="I124" s="49">
        <f t="shared" ref="I124:K124" si="18">SUM(I119:I123)</f>
        <v>1</v>
      </c>
      <c r="J124" s="49">
        <f t="shared" si="18"/>
        <v>1</v>
      </c>
      <c r="K124" s="49">
        <f t="shared" si="18"/>
        <v>0</v>
      </c>
      <c r="L124" s="50">
        <f>SUM(L119:L123)</f>
        <v>6</v>
      </c>
    </row>
    <row r="125" spans="3:12">
      <c r="C125" s="269"/>
      <c r="D125" s="3"/>
      <c r="E125" s="3"/>
      <c r="F125" s="3"/>
      <c r="G125" s="3"/>
      <c r="H125" s="3"/>
      <c r="I125" s="3"/>
      <c r="J125" s="3"/>
      <c r="K125" s="3"/>
      <c r="L125" s="3"/>
    </row>
  </sheetData>
  <mergeCells count="22">
    <mergeCell ref="C83:C84"/>
    <mergeCell ref="D83:L83"/>
    <mergeCell ref="C92:C93"/>
    <mergeCell ref="D92:L92"/>
    <mergeCell ref="C117:C118"/>
    <mergeCell ref="D117:L117"/>
    <mergeCell ref="C105:C106"/>
    <mergeCell ref="D105:L105"/>
    <mergeCell ref="C31:C32"/>
    <mergeCell ref="D31:L31"/>
    <mergeCell ref="C46:C47"/>
    <mergeCell ref="D46:L46"/>
    <mergeCell ref="C73:C74"/>
    <mergeCell ref="D73:L73"/>
    <mergeCell ref="C60:C61"/>
    <mergeCell ref="D60:L60"/>
    <mergeCell ref="B7:B27"/>
    <mergeCell ref="E1:G1"/>
    <mergeCell ref="B3:L3"/>
    <mergeCell ref="B5:B6"/>
    <mergeCell ref="C5:C6"/>
    <mergeCell ref="D5:L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K7" sqref="K7"/>
    </sheetView>
  </sheetViews>
  <sheetFormatPr defaultRowHeight="15"/>
  <cols>
    <col min="3" max="3" width="15.140625" customWidth="1"/>
    <col min="4" max="4" width="17.42578125" customWidth="1"/>
  </cols>
  <sheetData>
    <row r="1" spans="1:11">
      <c r="A1" s="637" t="s">
        <v>556</v>
      </c>
      <c r="B1" s="638"/>
      <c r="C1" s="638"/>
      <c r="D1" s="638"/>
      <c r="E1" s="638"/>
      <c r="F1" s="638"/>
      <c r="G1" s="638"/>
      <c r="H1" s="638"/>
      <c r="I1" s="638"/>
      <c r="J1" s="638"/>
      <c r="K1" s="639"/>
    </row>
    <row r="2" spans="1:11">
      <c r="A2" s="640" t="s">
        <v>194</v>
      </c>
      <c r="B2" s="641"/>
      <c r="C2" s="168" t="s">
        <v>246</v>
      </c>
      <c r="D2" s="169"/>
      <c r="E2" s="170"/>
      <c r="F2" s="171"/>
      <c r="G2" s="172"/>
      <c r="H2" s="170"/>
      <c r="I2" s="170"/>
      <c r="J2" s="170"/>
      <c r="K2" s="170"/>
    </row>
    <row r="3" spans="1:11" ht="45">
      <c r="A3" s="173" t="s">
        <v>318</v>
      </c>
      <c r="B3" s="174" t="s">
        <v>319</v>
      </c>
      <c r="C3" s="174" t="s">
        <v>2</v>
      </c>
      <c r="D3" s="174" t="s">
        <v>557</v>
      </c>
      <c r="E3" s="174" t="s">
        <v>558</v>
      </c>
      <c r="F3" s="174" t="s">
        <v>323</v>
      </c>
      <c r="G3" s="174" t="s">
        <v>559</v>
      </c>
      <c r="H3" s="174" t="s">
        <v>560</v>
      </c>
      <c r="I3" s="174" t="s">
        <v>561</v>
      </c>
      <c r="J3" s="174" t="s">
        <v>562</v>
      </c>
      <c r="K3" s="174" t="s">
        <v>563</v>
      </c>
    </row>
    <row r="4" spans="1:11" ht="70.5" customHeight="1">
      <c r="A4" s="175">
        <v>1</v>
      </c>
      <c r="B4" s="176" t="s">
        <v>564</v>
      </c>
      <c r="C4" s="176" t="s">
        <v>565</v>
      </c>
      <c r="D4" s="177" t="s">
        <v>566</v>
      </c>
      <c r="E4" s="178">
        <v>10</v>
      </c>
      <c r="F4" s="178">
        <v>119</v>
      </c>
      <c r="G4" s="178">
        <f>(F4-E4)</f>
        <v>109</v>
      </c>
      <c r="H4" s="179">
        <v>10</v>
      </c>
      <c r="I4" s="179">
        <v>100</v>
      </c>
      <c r="J4" s="179">
        <v>15</v>
      </c>
      <c r="K4" s="179">
        <v>115</v>
      </c>
    </row>
    <row r="5" spans="1:11" ht="62.25" customHeight="1">
      <c r="A5" s="175">
        <v>2</v>
      </c>
      <c r="B5" s="176" t="s">
        <v>567</v>
      </c>
      <c r="C5" s="176" t="s">
        <v>568</v>
      </c>
      <c r="D5" s="177" t="s">
        <v>569</v>
      </c>
      <c r="E5" s="178">
        <v>5</v>
      </c>
      <c r="F5" s="178">
        <v>182</v>
      </c>
      <c r="G5" s="178">
        <f>(F5-E5)</f>
        <v>177</v>
      </c>
      <c r="H5" s="179">
        <v>10</v>
      </c>
      <c r="I5" s="179">
        <v>70</v>
      </c>
      <c r="J5" s="179">
        <v>10</v>
      </c>
      <c r="K5" s="179">
        <v>80</v>
      </c>
    </row>
    <row r="6" spans="1:11" ht="62.25" customHeight="1">
      <c r="A6" s="175">
        <v>3</v>
      </c>
      <c r="B6" s="176" t="s">
        <v>570</v>
      </c>
      <c r="C6" s="176" t="s">
        <v>571</v>
      </c>
      <c r="D6" s="177" t="s">
        <v>572</v>
      </c>
      <c r="E6" s="178">
        <v>0</v>
      </c>
      <c r="F6" s="178">
        <v>218</v>
      </c>
      <c r="G6" s="178">
        <f>(F6-E6)</f>
        <v>218</v>
      </c>
      <c r="H6" s="179">
        <v>10</v>
      </c>
      <c r="I6" s="179">
        <v>50</v>
      </c>
      <c r="J6" s="179">
        <v>25</v>
      </c>
      <c r="K6" s="179">
        <v>0</v>
      </c>
    </row>
    <row r="7" spans="1:11" ht="57.75" customHeight="1">
      <c r="A7" s="175">
        <v>4</v>
      </c>
      <c r="B7" s="176" t="s">
        <v>573</v>
      </c>
      <c r="C7" s="176" t="s">
        <v>574</v>
      </c>
      <c r="D7" s="177" t="s">
        <v>575</v>
      </c>
      <c r="E7" s="178">
        <v>15</v>
      </c>
      <c r="F7" s="178">
        <v>160</v>
      </c>
      <c r="G7" s="178">
        <f>(F7-E7)</f>
        <v>145</v>
      </c>
      <c r="H7" s="179">
        <v>4</v>
      </c>
      <c r="I7" s="179">
        <v>0</v>
      </c>
      <c r="J7" s="179">
        <v>30</v>
      </c>
      <c r="K7" s="179">
        <f>SUM(J7+I7)</f>
        <v>30</v>
      </c>
    </row>
    <row r="8" spans="1:11">
      <c r="A8" s="180"/>
      <c r="B8" s="181"/>
      <c r="C8" s="181"/>
    </row>
    <row r="9" spans="1:11">
      <c r="A9" s="642" t="s">
        <v>194</v>
      </c>
      <c r="B9" s="643"/>
      <c r="C9" s="182" t="s">
        <v>285</v>
      </c>
      <c r="D9" s="183"/>
      <c r="E9" s="184"/>
      <c r="F9" s="185"/>
      <c r="G9" s="186"/>
      <c r="H9" s="184"/>
      <c r="I9" s="184"/>
      <c r="J9" s="184"/>
      <c r="K9" s="184"/>
    </row>
    <row r="10" spans="1:11" ht="75" customHeight="1">
      <c r="A10" s="187" t="s">
        <v>318</v>
      </c>
      <c r="B10" s="188" t="s">
        <v>319</v>
      </c>
      <c r="C10" s="188" t="s">
        <v>2</v>
      </c>
      <c r="D10" s="188" t="s">
        <v>557</v>
      </c>
      <c r="E10" s="188" t="s">
        <v>576</v>
      </c>
      <c r="F10" s="188" t="s">
        <v>323</v>
      </c>
      <c r="G10" s="188" t="s">
        <v>559</v>
      </c>
      <c r="H10" s="188" t="s">
        <v>577</v>
      </c>
      <c r="I10" s="188" t="s">
        <v>561</v>
      </c>
      <c r="J10" s="188" t="s">
        <v>562</v>
      </c>
      <c r="K10" s="188" t="s">
        <v>563</v>
      </c>
    </row>
    <row r="11" spans="1:11" ht="73.5" customHeight="1">
      <c r="A11" s="189">
        <v>1</v>
      </c>
      <c r="B11" s="190" t="s">
        <v>564</v>
      </c>
      <c r="C11" s="190" t="s">
        <v>565</v>
      </c>
      <c r="D11" s="191" t="s">
        <v>578</v>
      </c>
      <c r="E11" s="192">
        <v>0</v>
      </c>
      <c r="F11" s="192">
        <v>105</v>
      </c>
      <c r="G11" s="192">
        <f>(F11-E11)</f>
        <v>105</v>
      </c>
      <c r="H11" s="193">
        <v>10</v>
      </c>
      <c r="I11" s="193">
        <v>100</v>
      </c>
      <c r="J11" s="193">
        <v>30</v>
      </c>
      <c r="K11" s="193">
        <v>130</v>
      </c>
    </row>
    <row r="12" spans="1:11">
      <c r="B12" s="181"/>
      <c r="C12" s="181"/>
    </row>
    <row r="13" spans="1:11">
      <c r="A13" s="644" t="s">
        <v>194</v>
      </c>
      <c r="B13" s="645"/>
      <c r="C13" s="194" t="s">
        <v>240</v>
      </c>
      <c r="D13" s="195"/>
      <c r="E13" s="196"/>
      <c r="F13" s="197"/>
      <c r="G13" s="198"/>
      <c r="H13" s="196"/>
      <c r="I13" s="196"/>
      <c r="J13" s="196"/>
      <c r="K13" s="196"/>
    </row>
    <row r="14" spans="1:11" ht="79.5" customHeight="1">
      <c r="A14" s="199" t="s">
        <v>318</v>
      </c>
      <c r="B14" s="200" t="s">
        <v>319</v>
      </c>
      <c r="C14" s="200" t="s">
        <v>2</v>
      </c>
      <c r="D14" s="200" t="s">
        <v>557</v>
      </c>
      <c r="E14" s="200" t="s">
        <v>576</v>
      </c>
      <c r="F14" s="200" t="s">
        <v>323</v>
      </c>
      <c r="G14" s="200" t="s">
        <v>559</v>
      </c>
      <c r="H14" s="200" t="s">
        <v>579</v>
      </c>
      <c r="I14" s="200" t="s">
        <v>561</v>
      </c>
      <c r="J14" s="200" t="s">
        <v>562</v>
      </c>
      <c r="K14" s="200" t="s">
        <v>563</v>
      </c>
    </row>
    <row r="15" spans="1:11" ht="86.25" customHeight="1">
      <c r="A15" s="201">
        <v>1</v>
      </c>
      <c r="B15" s="202" t="s">
        <v>580</v>
      </c>
      <c r="C15" s="202" t="s">
        <v>581</v>
      </c>
      <c r="D15" s="203" t="s">
        <v>582</v>
      </c>
      <c r="E15" s="204">
        <v>0</v>
      </c>
      <c r="F15" s="204">
        <v>217</v>
      </c>
      <c r="G15" s="204">
        <f>(F15-E15)</f>
        <v>217</v>
      </c>
      <c r="H15" s="205">
        <v>2</v>
      </c>
      <c r="I15" s="205">
        <v>0</v>
      </c>
      <c r="J15" s="205">
        <v>15</v>
      </c>
      <c r="K15" s="205">
        <f>SUM(I15:J15)</f>
        <v>15</v>
      </c>
    </row>
    <row r="16" spans="1:11">
      <c r="B16" s="181"/>
      <c r="C16" s="181"/>
    </row>
    <row r="17" spans="1:11">
      <c r="A17" s="646" t="s">
        <v>194</v>
      </c>
      <c r="B17" s="647"/>
      <c r="C17" s="206" t="s">
        <v>583</v>
      </c>
      <c r="D17" s="207"/>
      <c r="F17" s="180"/>
      <c r="G17" s="208"/>
    </row>
    <row r="18" spans="1:11" ht="45">
      <c r="A18" s="209" t="s">
        <v>318</v>
      </c>
      <c r="B18" s="210" t="s">
        <v>319</v>
      </c>
      <c r="C18" s="210" t="s">
        <v>2</v>
      </c>
      <c r="D18" s="210" t="s">
        <v>557</v>
      </c>
      <c r="E18" s="210" t="s">
        <v>576</v>
      </c>
      <c r="F18" s="210" t="s">
        <v>323</v>
      </c>
      <c r="G18" s="210" t="s">
        <v>559</v>
      </c>
      <c r="H18" s="210" t="s">
        <v>584</v>
      </c>
      <c r="I18" s="210" t="s">
        <v>561</v>
      </c>
      <c r="J18" s="210" t="s">
        <v>562</v>
      </c>
      <c r="K18" s="210" t="s">
        <v>563</v>
      </c>
    </row>
    <row r="19" spans="1:11" ht="150" customHeight="1">
      <c r="A19" s="211">
        <v>1</v>
      </c>
      <c r="B19" s="212" t="s">
        <v>585</v>
      </c>
      <c r="C19" s="212" t="s">
        <v>586</v>
      </c>
      <c r="D19" s="213" t="s">
        <v>587</v>
      </c>
      <c r="E19" s="214">
        <v>0</v>
      </c>
      <c r="F19" s="214">
        <v>226</v>
      </c>
      <c r="G19" s="214">
        <f>(F19-E19)</f>
        <v>226</v>
      </c>
      <c r="H19" s="91">
        <v>0</v>
      </c>
      <c r="I19" s="91">
        <v>0</v>
      </c>
      <c r="J19" s="91">
        <v>0</v>
      </c>
      <c r="K19" s="91">
        <f>SUM(I19:J19:H19)</f>
        <v>0</v>
      </c>
    </row>
    <row r="20" spans="1:11">
      <c r="A20" s="215"/>
      <c r="B20" s="216"/>
      <c r="C20" s="216"/>
      <c r="D20" s="217"/>
      <c r="E20" s="218"/>
      <c r="F20" s="218"/>
      <c r="G20" s="218"/>
      <c r="H20" s="28"/>
      <c r="I20" s="28"/>
      <c r="J20" s="28"/>
      <c r="K20" s="28"/>
    </row>
    <row r="21" spans="1:11">
      <c r="A21" s="631" t="s">
        <v>588</v>
      </c>
      <c r="B21" s="632"/>
      <c r="C21" s="632"/>
      <c r="D21" s="632"/>
      <c r="E21" s="632"/>
      <c r="F21" s="632"/>
      <c r="G21" s="632"/>
      <c r="H21" s="632"/>
      <c r="I21" s="632"/>
      <c r="J21" s="632"/>
      <c r="K21" s="633"/>
    </row>
    <row r="22" spans="1:11">
      <c r="A22" s="634"/>
      <c r="B22" s="635"/>
      <c r="C22" s="635"/>
      <c r="D22" s="635"/>
      <c r="E22" s="635"/>
      <c r="F22" s="635"/>
      <c r="G22" s="635"/>
      <c r="H22" s="635"/>
      <c r="I22" s="635"/>
      <c r="J22" s="635"/>
      <c r="K22" s="636"/>
    </row>
    <row r="23" spans="1:11">
      <c r="B23" s="181"/>
      <c r="C23" s="219" t="s">
        <v>589</v>
      </c>
    </row>
    <row r="24" spans="1:11">
      <c r="B24" s="181"/>
      <c r="C24" s="219" t="s">
        <v>590</v>
      </c>
      <c r="D24" s="170" t="s">
        <v>565</v>
      </c>
    </row>
    <row r="25" spans="1:11">
      <c r="B25" s="181"/>
      <c r="C25" s="219" t="s">
        <v>591</v>
      </c>
      <c r="D25" s="170" t="s">
        <v>568</v>
      </c>
    </row>
    <row r="26" spans="1:11">
      <c r="B26" s="181"/>
      <c r="C26" s="219" t="s">
        <v>592</v>
      </c>
      <c r="D26" s="170" t="s">
        <v>571</v>
      </c>
    </row>
  </sheetData>
  <mergeCells count="6">
    <mergeCell ref="A21:K22"/>
    <mergeCell ref="A1:K1"/>
    <mergeCell ref="A2:B2"/>
    <mergeCell ref="A9:B9"/>
    <mergeCell ref="A13:B13"/>
    <mergeCell ref="A17:B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selection activeCell="N39" sqref="N39"/>
    </sheetView>
  </sheetViews>
  <sheetFormatPr defaultRowHeight="15"/>
  <cols>
    <col min="3" max="3" width="15" customWidth="1"/>
    <col min="4" max="4" width="18.85546875" customWidth="1"/>
    <col min="10" max="10" width="14" customWidth="1"/>
  </cols>
  <sheetData>
    <row r="1" spans="1:10" ht="15.75" thickBot="1">
      <c r="A1" s="648" t="s">
        <v>594</v>
      </c>
      <c r="B1" s="649"/>
      <c r="C1" s="649"/>
      <c r="D1" s="649"/>
      <c r="E1" s="649"/>
      <c r="F1" s="649"/>
      <c r="G1" s="649"/>
      <c r="H1" s="649"/>
      <c r="I1" s="649"/>
      <c r="J1" s="650"/>
    </row>
    <row r="2" spans="1:10" ht="45.75" thickBot="1">
      <c r="A2" s="223" t="s">
        <v>31</v>
      </c>
      <c r="B2" s="224" t="s">
        <v>32</v>
      </c>
      <c r="C2" s="224" t="s">
        <v>33</v>
      </c>
      <c r="D2" s="224" t="s">
        <v>34</v>
      </c>
      <c r="E2" s="225" t="s">
        <v>35</v>
      </c>
      <c r="F2" s="225" t="s">
        <v>36</v>
      </c>
      <c r="G2" s="225" t="s">
        <v>37</v>
      </c>
      <c r="H2" s="225" t="s">
        <v>38</v>
      </c>
      <c r="I2" s="225" t="s">
        <v>39</v>
      </c>
      <c r="J2" s="226" t="s">
        <v>40</v>
      </c>
    </row>
    <row r="3" spans="1:10" ht="15.75" thickBot="1">
      <c r="A3" s="447" t="s">
        <v>41</v>
      </c>
      <c r="B3" s="526"/>
      <c r="C3" s="526"/>
      <c r="D3" s="526"/>
      <c r="E3" s="526"/>
      <c r="F3" s="526"/>
      <c r="G3" s="526"/>
      <c r="H3" s="526"/>
      <c r="I3" s="526"/>
      <c r="J3" s="527"/>
    </row>
    <row r="4" spans="1:10">
      <c r="A4" s="651">
        <v>1</v>
      </c>
      <c r="B4" s="653" t="s">
        <v>52</v>
      </c>
      <c r="C4" s="655" t="s">
        <v>53</v>
      </c>
      <c r="D4" s="227" t="s">
        <v>595</v>
      </c>
      <c r="E4" s="657">
        <v>0.45833333333333331</v>
      </c>
      <c r="F4" s="659">
        <v>0.55069444444444449</v>
      </c>
      <c r="G4" s="659">
        <f>F4-E4</f>
        <v>9.2361111111111172E-2</v>
      </c>
      <c r="H4" s="661">
        <v>30</v>
      </c>
      <c r="I4" s="663">
        <v>5</v>
      </c>
      <c r="J4" s="665">
        <v>130</v>
      </c>
    </row>
    <row r="5" spans="1:10">
      <c r="A5" s="651"/>
      <c r="B5" s="653"/>
      <c r="C5" s="655"/>
      <c r="D5" s="228" t="s">
        <v>55</v>
      </c>
      <c r="E5" s="657"/>
      <c r="F5" s="659"/>
      <c r="G5" s="659"/>
      <c r="H5" s="661"/>
      <c r="I5" s="663"/>
      <c r="J5" s="665"/>
    </row>
    <row r="6" spans="1:10" ht="15.75" thickBot="1">
      <c r="A6" s="652"/>
      <c r="B6" s="654"/>
      <c r="C6" s="656"/>
      <c r="D6" s="228" t="s">
        <v>406</v>
      </c>
      <c r="E6" s="658"/>
      <c r="F6" s="660"/>
      <c r="G6" s="660"/>
      <c r="H6" s="662"/>
      <c r="I6" s="664"/>
      <c r="J6" s="666"/>
    </row>
    <row r="7" spans="1:10" ht="15.75" thickBot="1">
      <c r="A7" s="447" t="s">
        <v>61</v>
      </c>
      <c r="B7" s="526"/>
      <c r="C7" s="526"/>
      <c r="D7" s="526"/>
      <c r="E7" s="526"/>
      <c r="F7" s="526"/>
      <c r="G7" s="526"/>
      <c r="H7" s="526"/>
      <c r="I7" s="526"/>
      <c r="J7" s="527"/>
    </row>
    <row r="8" spans="1:10">
      <c r="A8" s="667">
        <v>1</v>
      </c>
      <c r="B8" s="668" t="s">
        <v>62</v>
      </c>
      <c r="C8" s="669" t="s">
        <v>63</v>
      </c>
      <c r="D8" s="228" t="s">
        <v>596</v>
      </c>
      <c r="E8" s="670">
        <v>0.46180555555555558</v>
      </c>
      <c r="F8" s="618">
        <v>0.51491898148148152</v>
      </c>
      <c r="G8" s="618">
        <f>F8-E8</f>
        <v>5.3113425925925939E-2</v>
      </c>
      <c r="H8" s="616">
        <v>30</v>
      </c>
      <c r="I8" s="597">
        <v>5</v>
      </c>
      <c r="J8" s="602">
        <v>130</v>
      </c>
    </row>
    <row r="9" spans="1:10">
      <c r="A9" s="651"/>
      <c r="B9" s="653"/>
      <c r="C9" s="655"/>
      <c r="D9" s="228" t="s">
        <v>597</v>
      </c>
      <c r="E9" s="657"/>
      <c r="F9" s="659"/>
      <c r="G9" s="659"/>
      <c r="H9" s="661"/>
      <c r="I9" s="671"/>
      <c r="J9" s="665"/>
    </row>
    <row r="10" spans="1:10">
      <c r="A10" s="651"/>
      <c r="B10" s="653"/>
      <c r="C10" s="655"/>
      <c r="D10" s="230" t="s">
        <v>598</v>
      </c>
      <c r="E10" s="657"/>
      <c r="F10" s="659"/>
      <c r="G10" s="659"/>
      <c r="H10" s="661"/>
      <c r="I10" s="671"/>
      <c r="J10" s="665"/>
    </row>
    <row r="11" spans="1:10">
      <c r="A11" s="651">
        <v>2</v>
      </c>
      <c r="B11" s="653" t="s">
        <v>75</v>
      </c>
      <c r="C11" s="655" t="s">
        <v>76</v>
      </c>
      <c r="D11" s="231" t="s">
        <v>599</v>
      </c>
      <c r="E11" s="657">
        <v>0.46527777777777773</v>
      </c>
      <c r="F11" s="659">
        <v>0.52372685185185186</v>
      </c>
      <c r="G11" s="659">
        <f t="shared" ref="G11" si="0">F11-E11</f>
        <v>5.8449074074074125E-2</v>
      </c>
      <c r="H11" s="661">
        <v>30</v>
      </c>
      <c r="I11" s="671">
        <v>5</v>
      </c>
      <c r="J11" s="665">
        <v>100</v>
      </c>
    </row>
    <row r="12" spans="1:10">
      <c r="A12" s="651"/>
      <c r="B12" s="653"/>
      <c r="C12" s="655"/>
      <c r="D12" s="232" t="s">
        <v>148</v>
      </c>
      <c r="E12" s="657"/>
      <c r="F12" s="659"/>
      <c r="G12" s="659"/>
      <c r="H12" s="661"/>
      <c r="I12" s="671"/>
      <c r="J12" s="665"/>
    </row>
    <row r="13" spans="1:10">
      <c r="A13" s="651"/>
      <c r="B13" s="653"/>
      <c r="C13" s="655"/>
      <c r="D13" s="233" t="s">
        <v>600</v>
      </c>
      <c r="E13" s="657"/>
      <c r="F13" s="659"/>
      <c r="G13" s="659"/>
      <c r="H13" s="661"/>
      <c r="I13" s="671"/>
      <c r="J13" s="665"/>
    </row>
    <row r="14" spans="1:10">
      <c r="A14" s="651">
        <v>3</v>
      </c>
      <c r="B14" s="674" t="s">
        <v>601</v>
      </c>
      <c r="C14" s="655" t="s">
        <v>602</v>
      </c>
      <c r="D14" s="231" t="s">
        <v>603</v>
      </c>
      <c r="E14" s="676">
        <v>0.45833333333333331</v>
      </c>
      <c r="F14" s="678">
        <v>0.54236111111111118</v>
      </c>
      <c r="G14" s="678">
        <f t="shared" ref="G14" si="1">F14-E14</f>
        <v>8.4027777777777868E-2</v>
      </c>
      <c r="H14" s="672">
        <v>30</v>
      </c>
      <c r="I14" s="663">
        <v>2</v>
      </c>
      <c r="J14" s="665">
        <v>30</v>
      </c>
    </row>
    <row r="15" spans="1:10">
      <c r="A15" s="651"/>
      <c r="B15" s="674"/>
      <c r="C15" s="655"/>
      <c r="D15" s="234" t="s">
        <v>604</v>
      </c>
      <c r="E15" s="676"/>
      <c r="F15" s="678"/>
      <c r="G15" s="678"/>
      <c r="H15" s="672"/>
      <c r="I15" s="663"/>
      <c r="J15" s="665"/>
    </row>
    <row r="16" spans="1:10" ht="15.75" thickBot="1">
      <c r="A16" s="652"/>
      <c r="B16" s="675"/>
      <c r="C16" s="656"/>
      <c r="D16" s="234" t="s">
        <v>605</v>
      </c>
      <c r="E16" s="677"/>
      <c r="F16" s="679"/>
      <c r="G16" s="679"/>
      <c r="H16" s="673"/>
      <c r="I16" s="664"/>
      <c r="J16" s="666"/>
    </row>
    <row r="17" spans="1:10" ht="15.75" thickBot="1">
      <c r="A17" s="447" t="s">
        <v>606</v>
      </c>
      <c r="B17" s="526"/>
      <c r="C17" s="526"/>
      <c r="D17" s="526"/>
      <c r="E17" s="526"/>
      <c r="F17" s="526"/>
      <c r="G17" s="526"/>
      <c r="H17" s="526"/>
      <c r="I17" s="526"/>
      <c r="J17" s="527"/>
    </row>
    <row r="18" spans="1:10">
      <c r="A18" s="667">
        <v>1</v>
      </c>
      <c r="B18" s="668" t="s">
        <v>75</v>
      </c>
      <c r="C18" s="669" t="s">
        <v>76</v>
      </c>
      <c r="D18" s="235" t="s">
        <v>607</v>
      </c>
      <c r="E18" s="670">
        <v>0.46180555555555558</v>
      </c>
      <c r="F18" s="618">
        <v>0.50468750000000007</v>
      </c>
      <c r="G18" s="618">
        <f>F18-E18</f>
        <v>4.2881944444444486E-2</v>
      </c>
      <c r="H18" s="616">
        <v>20</v>
      </c>
      <c r="I18" s="597">
        <v>5</v>
      </c>
      <c r="J18" s="602">
        <v>120</v>
      </c>
    </row>
    <row r="19" spans="1:10">
      <c r="A19" s="651"/>
      <c r="B19" s="653"/>
      <c r="C19" s="655"/>
      <c r="D19" s="234" t="s">
        <v>608</v>
      </c>
      <c r="E19" s="657"/>
      <c r="F19" s="659"/>
      <c r="G19" s="659"/>
      <c r="H19" s="661"/>
      <c r="I19" s="671"/>
      <c r="J19" s="665"/>
    </row>
    <row r="20" spans="1:10" ht="15.75" thickBot="1">
      <c r="A20" s="651"/>
      <c r="B20" s="653"/>
      <c r="C20" s="655"/>
      <c r="D20" s="236" t="s">
        <v>609</v>
      </c>
      <c r="E20" s="657"/>
      <c r="F20" s="659"/>
      <c r="G20" s="659"/>
      <c r="H20" s="661"/>
      <c r="I20" s="671"/>
      <c r="J20" s="665"/>
    </row>
    <row r="21" spans="1:10" ht="15.75" thickBot="1">
      <c r="A21" s="447" t="s">
        <v>88</v>
      </c>
      <c r="B21" s="526"/>
      <c r="C21" s="526"/>
      <c r="D21" s="526"/>
      <c r="E21" s="526"/>
      <c r="F21" s="526"/>
      <c r="G21" s="526"/>
      <c r="H21" s="526"/>
      <c r="I21" s="526"/>
      <c r="J21" s="527"/>
    </row>
    <row r="22" spans="1:10">
      <c r="A22" s="667">
        <v>1</v>
      </c>
      <c r="B22" s="668" t="s">
        <v>610</v>
      </c>
      <c r="C22" s="669" t="s">
        <v>76</v>
      </c>
      <c r="D22" s="228" t="s">
        <v>611</v>
      </c>
      <c r="E22" s="670">
        <v>0.47222222222222227</v>
      </c>
      <c r="F22" s="618">
        <v>0.60780092592592594</v>
      </c>
      <c r="G22" s="618">
        <f>SUM(F22-E22)</f>
        <v>0.13557870370370367</v>
      </c>
      <c r="H22" s="616">
        <v>25</v>
      </c>
      <c r="I22" s="597" t="s">
        <v>612</v>
      </c>
      <c r="J22" s="602">
        <v>125</v>
      </c>
    </row>
    <row r="23" spans="1:10">
      <c r="A23" s="651"/>
      <c r="B23" s="653"/>
      <c r="C23" s="655"/>
      <c r="D23" s="228" t="s">
        <v>613</v>
      </c>
      <c r="E23" s="657"/>
      <c r="F23" s="659"/>
      <c r="G23" s="659"/>
      <c r="H23" s="661"/>
      <c r="I23" s="671"/>
      <c r="J23" s="665"/>
    </row>
    <row r="24" spans="1:10">
      <c r="A24" s="651"/>
      <c r="B24" s="653"/>
      <c r="C24" s="655"/>
      <c r="D24" s="230" t="s">
        <v>614</v>
      </c>
      <c r="E24" s="657"/>
      <c r="F24" s="659"/>
      <c r="G24" s="659"/>
      <c r="H24" s="661"/>
      <c r="I24" s="671"/>
      <c r="J24" s="665"/>
    </row>
    <row r="25" spans="1:10">
      <c r="A25" s="651">
        <v>2</v>
      </c>
      <c r="B25" s="653" t="s">
        <v>109</v>
      </c>
      <c r="C25" s="655" t="s">
        <v>110</v>
      </c>
      <c r="D25" s="227" t="s">
        <v>615</v>
      </c>
      <c r="E25" s="676">
        <v>0.47569444444444442</v>
      </c>
      <c r="F25" s="659">
        <v>0.67361111111111116</v>
      </c>
      <c r="G25" s="618">
        <f t="shared" ref="G25" si="2">SUM(F25-E25)</f>
        <v>0.19791666666666674</v>
      </c>
      <c r="H25" s="661"/>
      <c r="I25" s="671">
        <v>7</v>
      </c>
      <c r="J25" s="665"/>
    </row>
    <row r="26" spans="1:10">
      <c r="A26" s="651"/>
      <c r="B26" s="653"/>
      <c r="C26" s="655"/>
      <c r="D26" s="228" t="s">
        <v>616</v>
      </c>
      <c r="E26" s="676"/>
      <c r="F26" s="659"/>
      <c r="G26" s="659"/>
      <c r="H26" s="661"/>
      <c r="I26" s="671"/>
      <c r="J26" s="665"/>
    </row>
    <row r="27" spans="1:10">
      <c r="A27" s="651"/>
      <c r="B27" s="653"/>
      <c r="C27" s="655"/>
      <c r="D27" s="230" t="s">
        <v>617</v>
      </c>
      <c r="E27" s="676"/>
      <c r="F27" s="659"/>
      <c r="G27" s="659"/>
      <c r="H27" s="661"/>
      <c r="I27" s="671"/>
      <c r="J27" s="665"/>
    </row>
    <row r="28" spans="1:10">
      <c r="A28" s="651">
        <v>3</v>
      </c>
      <c r="B28" s="653" t="s">
        <v>601</v>
      </c>
      <c r="C28" s="655" t="s">
        <v>602</v>
      </c>
      <c r="D28" s="227" t="s">
        <v>618</v>
      </c>
      <c r="E28" s="657">
        <v>0.46875</v>
      </c>
      <c r="F28" s="659">
        <v>0.67361111111111116</v>
      </c>
      <c r="G28" s="618">
        <f t="shared" ref="G28" si="3">SUM(F28-E28)</f>
        <v>0.20486111111111116</v>
      </c>
      <c r="H28" s="661"/>
      <c r="I28" s="663">
        <v>7</v>
      </c>
      <c r="J28" s="665"/>
    </row>
    <row r="29" spans="1:10">
      <c r="A29" s="651"/>
      <c r="B29" s="653"/>
      <c r="C29" s="655"/>
      <c r="D29" s="228" t="s">
        <v>619</v>
      </c>
      <c r="E29" s="657"/>
      <c r="F29" s="659"/>
      <c r="G29" s="659"/>
      <c r="H29" s="661"/>
      <c r="I29" s="663"/>
      <c r="J29" s="665"/>
    </row>
    <row r="30" spans="1:10">
      <c r="A30" s="651"/>
      <c r="B30" s="653"/>
      <c r="C30" s="655"/>
      <c r="D30" s="230" t="s">
        <v>620</v>
      </c>
      <c r="E30" s="657"/>
      <c r="F30" s="659"/>
      <c r="G30" s="659"/>
      <c r="H30" s="661"/>
      <c r="I30" s="663"/>
      <c r="J30" s="665"/>
    </row>
    <row r="31" spans="1:10">
      <c r="A31" s="651">
        <v>4</v>
      </c>
      <c r="B31" s="653" t="s">
        <v>621</v>
      </c>
      <c r="C31" s="680" t="s">
        <v>622</v>
      </c>
      <c r="D31" s="227" t="s">
        <v>623</v>
      </c>
      <c r="E31" s="676">
        <v>0.4826388888888889</v>
      </c>
      <c r="F31" s="659">
        <v>0.67361111111111116</v>
      </c>
      <c r="G31" s="618">
        <f t="shared" ref="G31" si="4">SUM(F31-E31)</f>
        <v>0.19097222222222227</v>
      </c>
      <c r="H31" s="661"/>
      <c r="I31" s="671">
        <v>7</v>
      </c>
      <c r="J31" s="665"/>
    </row>
    <row r="32" spans="1:10">
      <c r="A32" s="651"/>
      <c r="B32" s="653"/>
      <c r="C32" s="680"/>
      <c r="D32" s="228" t="s">
        <v>624</v>
      </c>
      <c r="E32" s="676"/>
      <c r="F32" s="659"/>
      <c r="G32" s="659"/>
      <c r="H32" s="661"/>
      <c r="I32" s="671"/>
      <c r="J32" s="665"/>
    </row>
    <row r="33" spans="1:10">
      <c r="A33" s="651"/>
      <c r="B33" s="654"/>
      <c r="C33" s="681"/>
      <c r="D33" s="228" t="s">
        <v>625</v>
      </c>
      <c r="E33" s="677"/>
      <c r="F33" s="659"/>
      <c r="G33" s="659"/>
      <c r="H33" s="662"/>
      <c r="I33" s="682"/>
      <c r="J33" s="666"/>
    </row>
    <row r="34" spans="1:10">
      <c r="A34" s="651"/>
      <c r="B34" s="653" t="s">
        <v>115</v>
      </c>
      <c r="C34" s="655" t="s">
        <v>76</v>
      </c>
      <c r="D34" s="227" t="s">
        <v>626</v>
      </c>
      <c r="E34" s="657">
        <v>0.45833333333333331</v>
      </c>
      <c r="F34" s="659">
        <v>0.67361111111111116</v>
      </c>
      <c r="G34" s="618">
        <f>SUM(F34-E34)</f>
        <v>0.21527777777777785</v>
      </c>
      <c r="H34" s="661"/>
      <c r="I34" s="663">
        <v>7</v>
      </c>
      <c r="J34" s="665" t="s">
        <v>627</v>
      </c>
    </row>
    <row r="35" spans="1:10">
      <c r="A35" s="651"/>
      <c r="B35" s="653"/>
      <c r="C35" s="655"/>
      <c r="D35" s="232" t="s">
        <v>628</v>
      </c>
      <c r="E35" s="657"/>
      <c r="F35" s="659"/>
      <c r="G35" s="659"/>
      <c r="H35" s="661"/>
      <c r="I35" s="663"/>
      <c r="J35" s="665"/>
    </row>
    <row r="36" spans="1:10">
      <c r="A36" s="651"/>
      <c r="B36" s="653"/>
      <c r="C36" s="655"/>
      <c r="D36" s="233" t="s">
        <v>629</v>
      </c>
      <c r="E36" s="657"/>
      <c r="F36" s="659"/>
      <c r="G36" s="659"/>
      <c r="H36" s="661"/>
      <c r="I36" s="663"/>
      <c r="J36" s="665"/>
    </row>
    <row r="37" spans="1:10">
      <c r="A37" s="651"/>
      <c r="B37" s="653" t="s">
        <v>630</v>
      </c>
      <c r="C37" s="683" t="s">
        <v>631</v>
      </c>
      <c r="D37" s="227" t="s">
        <v>632</v>
      </c>
      <c r="E37" s="657">
        <v>0.46527777777777773</v>
      </c>
      <c r="F37" s="659">
        <v>0.62249999999999994</v>
      </c>
      <c r="G37" s="659">
        <f t="shared" ref="G37" si="5">SUM(F37-E37)</f>
        <v>0.15722222222222221</v>
      </c>
      <c r="H37" s="661">
        <v>10</v>
      </c>
      <c r="I37" s="671">
        <v>5</v>
      </c>
      <c r="J37" s="665" t="s">
        <v>627</v>
      </c>
    </row>
    <row r="38" spans="1:10">
      <c r="A38" s="651"/>
      <c r="B38" s="653"/>
      <c r="C38" s="683"/>
      <c r="D38" s="228" t="s">
        <v>633</v>
      </c>
      <c r="E38" s="657"/>
      <c r="F38" s="659"/>
      <c r="G38" s="659"/>
      <c r="H38" s="661"/>
      <c r="I38" s="671"/>
      <c r="J38" s="665"/>
    </row>
    <row r="39" spans="1:10">
      <c r="A39" s="651"/>
      <c r="B39" s="653"/>
      <c r="C39" s="655"/>
      <c r="D39" s="237" t="s">
        <v>634</v>
      </c>
      <c r="E39" s="657"/>
      <c r="F39" s="659"/>
      <c r="G39" s="659"/>
      <c r="H39" s="661"/>
      <c r="I39" s="671"/>
      <c r="J39" s="665"/>
    </row>
    <row r="40" spans="1:10">
      <c r="A40" s="651"/>
      <c r="B40" s="653" t="s">
        <v>635</v>
      </c>
      <c r="C40" s="655" t="s">
        <v>636</v>
      </c>
      <c r="D40" s="227" t="s">
        <v>637</v>
      </c>
      <c r="E40" s="657">
        <v>0.46180555555555558</v>
      </c>
      <c r="F40" s="659">
        <v>0.67361111111111116</v>
      </c>
      <c r="G40" s="618">
        <f t="shared" ref="G40" si="6">SUM(F40-E40)</f>
        <v>0.21180555555555558</v>
      </c>
      <c r="H40" s="661"/>
      <c r="I40" s="671"/>
      <c r="J40" s="665" t="s">
        <v>638</v>
      </c>
    </row>
    <row r="41" spans="1:10">
      <c r="A41" s="651"/>
      <c r="B41" s="653"/>
      <c r="C41" s="655"/>
      <c r="D41" s="228" t="s">
        <v>639</v>
      </c>
      <c r="E41" s="657"/>
      <c r="F41" s="659"/>
      <c r="G41" s="659"/>
      <c r="H41" s="661"/>
      <c r="I41" s="671"/>
      <c r="J41" s="665"/>
    </row>
    <row r="42" spans="1:10" ht="15.75" thickBot="1">
      <c r="A42" s="652"/>
      <c r="B42" s="653"/>
      <c r="C42" s="655"/>
      <c r="D42" s="230" t="s">
        <v>640</v>
      </c>
      <c r="E42" s="657"/>
      <c r="F42" s="659"/>
      <c r="G42" s="659"/>
      <c r="H42" s="661"/>
      <c r="I42" s="671"/>
      <c r="J42" s="665"/>
    </row>
    <row r="43" spans="1:10" ht="18.75" thickBot="1">
      <c r="A43" s="447" t="s">
        <v>114</v>
      </c>
      <c r="B43" s="476"/>
      <c r="C43" s="476"/>
      <c r="D43" s="476"/>
      <c r="E43" s="476"/>
      <c r="F43" s="476"/>
      <c r="G43" s="476"/>
      <c r="H43" s="476"/>
      <c r="I43" s="476"/>
      <c r="J43" s="477"/>
    </row>
    <row r="44" spans="1:10">
      <c r="A44" s="667">
        <v>1</v>
      </c>
      <c r="B44" s="605" t="s">
        <v>62</v>
      </c>
      <c r="C44" s="669" t="s">
        <v>63</v>
      </c>
      <c r="D44" s="232" t="s">
        <v>641</v>
      </c>
      <c r="E44" s="670">
        <v>0.45833333333333331</v>
      </c>
      <c r="F44" s="618">
        <v>0.65500000000000003</v>
      </c>
      <c r="G44" s="618">
        <f>F44-E44</f>
        <v>0.19666666666666671</v>
      </c>
      <c r="H44" s="616">
        <v>30</v>
      </c>
      <c r="I44" s="612">
        <v>7</v>
      </c>
      <c r="J44" s="602">
        <v>30</v>
      </c>
    </row>
    <row r="45" spans="1:10">
      <c r="A45" s="651"/>
      <c r="B45" s="684"/>
      <c r="C45" s="655"/>
      <c r="D45" s="232" t="s">
        <v>642</v>
      </c>
      <c r="E45" s="657"/>
      <c r="F45" s="659"/>
      <c r="G45" s="659"/>
      <c r="H45" s="661"/>
      <c r="I45" s="663"/>
      <c r="J45" s="665"/>
    </row>
    <row r="46" spans="1:10" ht="15.75" thickBot="1">
      <c r="A46" s="652"/>
      <c r="B46" s="685"/>
      <c r="C46" s="656"/>
      <c r="D46" s="228" t="s">
        <v>643</v>
      </c>
      <c r="E46" s="658"/>
      <c r="F46" s="660"/>
      <c r="G46" s="660"/>
      <c r="H46" s="662"/>
      <c r="I46" s="664"/>
      <c r="J46" s="666"/>
    </row>
    <row r="47" spans="1:10" ht="15.75" thickBot="1">
      <c r="A47" s="447" t="s">
        <v>119</v>
      </c>
      <c r="B47" s="526"/>
      <c r="C47" s="526"/>
      <c r="D47" s="526"/>
      <c r="E47" s="526"/>
      <c r="F47" s="526"/>
      <c r="G47" s="526"/>
      <c r="H47" s="526"/>
      <c r="I47" s="526"/>
      <c r="J47" s="527"/>
    </row>
    <row r="48" spans="1:10">
      <c r="A48" s="667">
        <v>1</v>
      </c>
      <c r="B48" s="668" t="s">
        <v>120</v>
      </c>
      <c r="C48" s="669" t="s">
        <v>121</v>
      </c>
      <c r="D48" s="228" t="s">
        <v>644</v>
      </c>
      <c r="E48" s="670">
        <v>0.45833333333333331</v>
      </c>
      <c r="F48" s="618">
        <v>0.53232638888888884</v>
      </c>
      <c r="G48" s="618">
        <f>F48-E48</f>
        <v>7.399305555555552E-2</v>
      </c>
      <c r="H48" s="616">
        <v>30</v>
      </c>
      <c r="I48" s="612">
        <v>7</v>
      </c>
      <c r="J48" s="602">
        <v>130</v>
      </c>
    </row>
    <row r="49" spans="1:10">
      <c r="A49" s="651"/>
      <c r="B49" s="653"/>
      <c r="C49" s="655"/>
      <c r="D49" s="228" t="s">
        <v>645</v>
      </c>
      <c r="E49" s="657"/>
      <c r="F49" s="659"/>
      <c r="G49" s="659"/>
      <c r="H49" s="661"/>
      <c r="I49" s="663"/>
      <c r="J49" s="665"/>
    </row>
    <row r="50" spans="1:10">
      <c r="A50" s="651"/>
      <c r="B50" s="653"/>
      <c r="C50" s="655"/>
      <c r="D50" s="230" t="s">
        <v>646</v>
      </c>
      <c r="E50" s="657"/>
      <c r="F50" s="659"/>
      <c r="G50" s="659"/>
      <c r="H50" s="661"/>
      <c r="I50" s="663"/>
      <c r="J50" s="665"/>
    </row>
    <row r="51" spans="1:10">
      <c r="A51" s="651">
        <v>2</v>
      </c>
      <c r="B51" s="653" t="s">
        <v>647</v>
      </c>
      <c r="C51" s="655" t="s">
        <v>63</v>
      </c>
      <c r="D51" s="227" t="s">
        <v>648</v>
      </c>
      <c r="E51" s="657">
        <v>0.46875</v>
      </c>
      <c r="F51" s="659">
        <v>0.57057870370370367</v>
      </c>
      <c r="G51" s="659">
        <f t="shared" ref="G51" si="7">F51-E51</f>
        <v>0.10182870370370367</v>
      </c>
      <c r="H51" s="661">
        <v>25</v>
      </c>
      <c r="I51" s="671">
        <v>7</v>
      </c>
      <c r="J51" s="665">
        <v>95</v>
      </c>
    </row>
    <row r="52" spans="1:10">
      <c r="A52" s="651"/>
      <c r="B52" s="653"/>
      <c r="C52" s="655"/>
      <c r="D52" s="228" t="s">
        <v>649</v>
      </c>
      <c r="E52" s="657"/>
      <c r="F52" s="659"/>
      <c r="G52" s="659"/>
      <c r="H52" s="661"/>
      <c r="I52" s="671"/>
      <c r="J52" s="665"/>
    </row>
    <row r="53" spans="1:10">
      <c r="A53" s="651"/>
      <c r="B53" s="653"/>
      <c r="C53" s="655"/>
      <c r="D53" s="236" t="s">
        <v>650</v>
      </c>
      <c r="E53" s="657"/>
      <c r="F53" s="659"/>
      <c r="G53" s="659"/>
      <c r="H53" s="661"/>
      <c r="I53" s="671"/>
      <c r="J53" s="665"/>
    </row>
    <row r="54" spans="1:10">
      <c r="A54" s="651">
        <v>3</v>
      </c>
      <c r="B54" s="653" t="s">
        <v>435</v>
      </c>
      <c r="C54" s="655" t="s">
        <v>651</v>
      </c>
      <c r="D54" s="227" t="s">
        <v>652</v>
      </c>
      <c r="E54" s="657">
        <v>0.46527777777777773</v>
      </c>
      <c r="F54" s="659">
        <v>0.57100694444444444</v>
      </c>
      <c r="G54" s="659">
        <f t="shared" ref="G54" si="8">F54-E54</f>
        <v>0.10572916666666671</v>
      </c>
      <c r="H54" s="661">
        <v>20</v>
      </c>
      <c r="I54" s="671">
        <v>7</v>
      </c>
      <c r="J54" s="665">
        <v>70</v>
      </c>
    </row>
    <row r="55" spans="1:10">
      <c r="A55" s="651"/>
      <c r="B55" s="653"/>
      <c r="C55" s="655"/>
      <c r="D55" s="228" t="s">
        <v>653</v>
      </c>
      <c r="E55" s="657"/>
      <c r="F55" s="659"/>
      <c r="G55" s="659"/>
      <c r="H55" s="661"/>
      <c r="I55" s="671"/>
      <c r="J55" s="665"/>
    </row>
    <row r="56" spans="1:10">
      <c r="A56" s="651"/>
      <c r="B56" s="653"/>
      <c r="C56" s="655"/>
      <c r="D56" s="230" t="s">
        <v>654</v>
      </c>
      <c r="E56" s="657"/>
      <c r="F56" s="659"/>
      <c r="G56" s="659"/>
      <c r="H56" s="661"/>
      <c r="I56" s="671"/>
      <c r="J56" s="665"/>
    </row>
    <row r="57" spans="1:10">
      <c r="A57" s="651">
        <v>4</v>
      </c>
      <c r="B57" s="653" t="s">
        <v>125</v>
      </c>
      <c r="C57" s="655" t="s">
        <v>655</v>
      </c>
      <c r="D57" s="227" t="s">
        <v>656</v>
      </c>
      <c r="E57" s="657">
        <v>0.46180555555555558</v>
      </c>
      <c r="F57" s="659">
        <v>0.57837962962962963</v>
      </c>
      <c r="G57" s="659">
        <f t="shared" ref="G57" si="9">F57-E57</f>
        <v>0.11657407407407405</v>
      </c>
      <c r="H57" s="661">
        <v>15</v>
      </c>
      <c r="I57" s="671">
        <v>7</v>
      </c>
      <c r="J57" s="665">
        <v>35</v>
      </c>
    </row>
    <row r="58" spans="1:10">
      <c r="A58" s="651"/>
      <c r="B58" s="653"/>
      <c r="C58" s="655"/>
      <c r="D58" s="228" t="s">
        <v>657</v>
      </c>
      <c r="E58" s="657"/>
      <c r="F58" s="659"/>
      <c r="G58" s="659"/>
      <c r="H58" s="661"/>
      <c r="I58" s="671"/>
      <c r="J58" s="665"/>
    </row>
    <row r="59" spans="1:10" ht="15.75" thickBot="1">
      <c r="A59" s="652"/>
      <c r="B59" s="654"/>
      <c r="C59" s="656"/>
      <c r="D59" s="228" t="s">
        <v>658</v>
      </c>
      <c r="E59" s="658"/>
      <c r="F59" s="660"/>
      <c r="G59" s="660"/>
      <c r="H59" s="662"/>
      <c r="I59" s="682"/>
      <c r="J59" s="666"/>
    </row>
    <row r="60" spans="1:10" ht="15.75" thickBot="1">
      <c r="A60" s="447" t="s">
        <v>141</v>
      </c>
      <c r="B60" s="526"/>
      <c r="C60" s="526"/>
      <c r="D60" s="526"/>
      <c r="E60" s="526"/>
      <c r="F60" s="526"/>
      <c r="G60" s="526"/>
      <c r="H60" s="526"/>
      <c r="I60" s="526"/>
      <c r="J60" s="527"/>
    </row>
    <row r="61" spans="1:10">
      <c r="A61" s="686">
        <v>1</v>
      </c>
      <c r="B61" s="687" t="s">
        <v>62</v>
      </c>
      <c r="C61" s="688" t="s">
        <v>63</v>
      </c>
      <c r="D61" s="238" t="s">
        <v>659</v>
      </c>
      <c r="E61" s="689">
        <v>0.46180555555555558</v>
      </c>
      <c r="F61" s="690">
        <v>0.64710648148148142</v>
      </c>
      <c r="G61" s="691">
        <f>F61-E61</f>
        <v>0.18530092592592584</v>
      </c>
      <c r="H61" s="692">
        <v>30</v>
      </c>
      <c r="I61" s="693">
        <v>6</v>
      </c>
      <c r="J61" s="695">
        <v>130</v>
      </c>
    </row>
    <row r="62" spans="1:10">
      <c r="A62" s="651"/>
      <c r="B62" s="684"/>
      <c r="C62" s="655"/>
      <c r="D62" s="239" t="s">
        <v>660</v>
      </c>
      <c r="E62" s="657"/>
      <c r="F62" s="671"/>
      <c r="G62" s="663"/>
      <c r="H62" s="671"/>
      <c r="I62" s="694"/>
      <c r="J62" s="665"/>
    </row>
    <row r="63" spans="1:10">
      <c r="A63" s="651"/>
      <c r="B63" s="684"/>
      <c r="C63" s="655"/>
      <c r="D63" s="240" t="s">
        <v>661</v>
      </c>
      <c r="E63" s="657"/>
      <c r="F63" s="671"/>
      <c r="G63" s="663"/>
      <c r="H63" s="671"/>
      <c r="I63" s="694"/>
      <c r="J63" s="665"/>
    </row>
    <row r="64" spans="1:10">
      <c r="A64" s="651">
        <v>2</v>
      </c>
      <c r="B64" s="684" t="s">
        <v>115</v>
      </c>
      <c r="C64" s="655" t="s">
        <v>76</v>
      </c>
      <c r="D64" s="241" t="s">
        <v>662</v>
      </c>
      <c r="E64" s="657">
        <v>0.45833333333333331</v>
      </c>
      <c r="F64" s="659">
        <v>0.55692129629629628</v>
      </c>
      <c r="G64" s="659">
        <f>F64-E64</f>
        <v>9.8587962962962961E-2</v>
      </c>
      <c r="H64" s="661">
        <v>25</v>
      </c>
      <c r="I64" s="694">
        <v>6</v>
      </c>
      <c r="J64" s="665">
        <v>25</v>
      </c>
    </row>
    <row r="65" spans="1:10">
      <c r="A65" s="651"/>
      <c r="B65" s="684"/>
      <c r="C65" s="655"/>
      <c r="D65" s="242" t="s">
        <v>663</v>
      </c>
      <c r="E65" s="657"/>
      <c r="F65" s="671"/>
      <c r="G65" s="671"/>
      <c r="H65" s="671"/>
      <c r="I65" s="694"/>
      <c r="J65" s="665"/>
    </row>
    <row r="66" spans="1:10">
      <c r="A66" s="651"/>
      <c r="B66" s="684"/>
      <c r="C66" s="655"/>
      <c r="D66" s="243"/>
      <c r="E66" s="657"/>
      <c r="F66" s="671"/>
      <c r="G66" s="671"/>
      <c r="H66" s="671"/>
      <c r="I66" s="694"/>
      <c r="J66" s="665"/>
    </row>
    <row r="67" spans="1:10">
      <c r="A67" s="651">
        <v>3</v>
      </c>
      <c r="B67" s="684" t="s">
        <v>664</v>
      </c>
      <c r="C67" s="680" t="s">
        <v>665</v>
      </c>
      <c r="D67" s="239" t="s">
        <v>666</v>
      </c>
      <c r="E67" s="657">
        <v>0.46527777777777773</v>
      </c>
      <c r="F67" s="659">
        <v>0.61016203703703698</v>
      </c>
      <c r="G67" s="659">
        <f>F67-E67</f>
        <v>0.14488425925925924</v>
      </c>
      <c r="H67" s="661">
        <v>25</v>
      </c>
      <c r="I67" s="663">
        <v>5</v>
      </c>
      <c r="J67" s="665">
        <v>25</v>
      </c>
    </row>
    <row r="68" spans="1:10">
      <c r="A68" s="651"/>
      <c r="B68" s="684"/>
      <c r="C68" s="680"/>
      <c r="D68" s="239" t="s">
        <v>667</v>
      </c>
      <c r="E68" s="657"/>
      <c r="F68" s="659"/>
      <c r="G68" s="659"/>
      <c r="H68" s="661"/>
      <c r="I68" s="663"/>
      <c r="J68" s="665"/>
    </row>
    <row r="69" spans="1:10" ht="15.75" thickBot="1">
      <c r="A69" s="696"/>
      <c r="B69" s="697"/>
      <c r="C69" s="698"/>
      <c r="D69" s="244" t="s">
        <v>668</v>
      </c>
      <c r="E69" s="699"/>
      <c r="F69" s="700"/>
      <c r="G69" s="700"/>
      <c r="H69" s="701"/>
      <c r="I69" s="702"/>
      <c r="J69" s="703"/>
    </row>
  </sheetData>
  <mergeCells count="188">
    <mergeCell ref="A67:A69"/>
    <mergeCell ref="B67:B69"/>
    <mergeCell ref="C67:C69"/>
    <mergeCell ref="E67:E69"/>
    <mergeCell ref="F67:F69"/>
    <mergeCell ref="G67:G69"/>
    <mergeCell ref="H67:H69"/>
    <mergeCell ref="I67:I69"/>
    <mergeCell ref="J67:J69"/>
    <mergeCell ref="A64:A66"/>
    <mergeCell ref="B64:B66"/>
    <mergeCell ref="C64:C66"/>
    <mergeCell ref="E64:E66"/>
    <mergeCell ref="F64:F66"/>
    <mergeCell ref="G64:G66"/>
    <mergeCell ref="H64:H66"/>
    <mergeCell ref="I64:I66"/>
    <mergeCell ref="J64:J66"/>
    <mergeCell ref="A60:J60"/>
    <mergeCell ref="A61:A63"/>
    <mergeCell ref="B61:B63"/>
    <mergeCell ref="C61:C63"/>
    <mergeCell ref="E61:E63"/>
    <mergeCell ref="F61:F63"/>
    <mergeCell ref="G61:G63"/>
    <mergeCell ref="H61:H63"/>
    <mergeCell ref="I61:I63"/>
    <mergeCell ref="J61:J63"/>
    <mergeCell ref="H54:H56"/>
    <mergeCell ref="I54:I56"/>
    <mergeCell ref="J54:J56"/>
    <mergeCell ref="A57:A59"/>
    <mergeCell ref="B57:B59"/>
    <mergeCell ref="C57:C59"/>
    <mergeCell ref="E57:E59"/>
    <mergeCell ref="F57:F59"/>
    <mergeCell ref="G57:G59"/>
    <mergeCell ref="H57:H59"/>
    <mergeCell ref="A54:A56"/>
    <mergeCell ref="B54:B56"/>
    <mergeCell ref="C54:C56"/>
    <mergeCell ref="E54:E56"/>
    <mergeCell ref="F54:F56"/>
    <mergeCell ref="G54:G56"/>
    <mergeCell ref="I57:I59"/>
    <mergeCell ref="J57:J59"/>
    <mergeCell ref="A51:A53"/>
    <mergeCell ref="B51:B53"/>
    <mergeCell ref="C51:C53"/>
    <mergeCell ref="E51:E53"/>
    <mergeCell ref="F51:F53"/>
    <mergeCell ref="G51:G53"/>
    <mergeCell ref="H51:H53"/>
    <mergeCell ref="I51:I53"/>
    <mergeCell ref="J51:J53"/>
    <mergeCell ref="A47:J47"/>
    <mergeCell ref="A48:A50"/>
    <mergeCell ref="B48:B50"/>
    <mergeCell ref="C48:C50"/>
    <mergeCell ref="E48:E50"/>
    <mergeCell ref="F48:F50"/>
    <mergeCell ref="G48:G50"/>
    <mergeCell ref="H48:H50"/>
    <mergeCell ref="I48:I50"/>
    <mergeCell ref="J48:J50"/>
    <mergeCell ref="A43:J43"/>
    <mergeCell ref="A44:A46"/>
    <mergeCell ref="B44:B46"/>
    <mergeCell ref="C44:C46"/>
    <mergeCell ref="E44:E46"/>
    <mergeCell ref="F44:F46"/>
    <mergeCell ref="G44:G46"/>
    <mergeCell ref="H44:H46"/>
    <mergeCell ref="I44:I46"/>
    <mergeCell ref="J44:J46"/>
    <mergeCell ref="A40:A42"/>
    <mergeCell ref="B40:B42"/>
    <mergeCell ref="C40:C42"/>
    <mergeCell ref="E40:E42"/>
    <mergeCell ref="F40:F42"/>
    <mergeCell ref="G40:G42"/>
    <mergeCell ref="H40:H42"/>
    <mergeCell ref="I40:I42"/>
    <mergeCell ref="J40:J42"/>
    <mergeCell ref="H34:H36"/>
    <mergeCell ref="I34:I36"/>
    <mergeCell ref="J34:J36"/>
    <mergeCell ref="A37:A39"/>
    <mergeCell ref="B37:B39"/>
    <mergeCell ref="C37:C39"/>
    <mergeCell ref="E37:E39"/>
    <mergeCell ref="F37:F39"/>
    <mergeCell ref="G37:G39"/>
    <mergeCell ref="H37:H39"/>
    <mergeCell ref="A34:A36"/>
    <mergeCell ref="B34:B36"/>
    <mergeCell ref="C34:C36"/>
    <mergeCell ref="E34:E36"/>
    <mergeCell ref="F34:F36"/>
    <mergeCell ref="G34:G36"/>
    <mergeCell ref="I37:I39"/>
    <mergeCell ref="J37:J39"/>
    <mergeCell ref="A31:A33"/>
    <mergeCell ref="B31:B33"/>
    <mergeCell ref="C31:C33"/>
    <mergeCell ref="E31:E33"/>
    <mergeCell ref="F31:F33"/>
    <mergeCell ref="G31:G33"/>
    <mergeCell ref="H31:H33"/>
    <mergeCell ref="I31:I33"/>
    <mergeCell ref="J31:J33"/>
    <mergeCell ref="A28:A30"/>
    <mergeCell ref="B28:B30"/>
    <mergeCell ref="C28:C30"/>
    <mergeCell ref="E28:E30"/>
    <mergeCell ref="F28:F30"/>
    <mergeCell ref="G28:G30"/>
    <mergeCell ref="H28:H30"/>
    <mergeCell ref="I28:I30"/>
    <mergeCell ref="J28:J30"/>
    <mergeCell ref="A25:A27"/>
    <mergeCell ref="B25:B27"/>
    <mergeCell ref="C25:C27"/>
    <mergeCell ref="E25:E27"/>
    <mergeCell ref="F25:F27"/>
    <mergeCell ref="G25:G27"/>
    <mergeCell ref="H25:H27"/>
    <mergeCell ref="I25:I27"/>
    <mergeCell ref="J25:J27"/>
    <mergeCell ref="A21:J21"/>
    <mergeCell ref="A22:A24"/>
    <mergeCell ref="B22:B24"/>
    <mergeCell ref="C22:C24"/>
    <mergeCell ref="E22:E24"/>
    <mergeCell ref="F22:F24"/>
    <mergeCell ref="G22:G24"/>
    <mergeCell ref="H22:H24"/>
    <mergeCell ref="I22:I24"/>
    <mergeCell ref="J22:J24"/>
    <mergeCell ref="H14:H16"/>
    <mergeCell ref="I14:I16"/>
    <mergeCell ref="J14:J16"/>
    <mergeCell ref="A17:J17"/>
    <mergeCell ref="A18:A20"/>
    <mergeCell ref="B18:B20"/>
    <mergeCell ref="C18:C20"/>
    <mergeCell ref="E18:E20"/>
    <mergeCell ref="F18:F20"/>
    <mergeCell ref="G18:G20"/>
    <mergeCell ref="A14:A16"/>
    <mergeCell ref="B14:B16"/>
    <mergeCell ref="C14:C16"/>
    <mergeCell ref="E14:E16"/>
    <mergeCell ref="F14:F16"/>
    <mergeCell ref="G14:G16"/>
    <mergeCell ref="H18:H20"/>
    <mergeCell ref="I18:I20"/>
    <mergeCell ref="J18:J20"/>
    <mergeCell ref="A11:A13"/>
    <mergeCell ref="B11:B13"/>
    <mergeCell ref="C11:C13"/>
    <mergeCell ref="E11:E13"/>
    <mergeCell ref="F11:F13"/>
    <mergeCell ref="G11:G13"/>
    <mergeCell ref="H11:H13"/>
    <mergeCell ref="I11:I13"/>
    <mergeCell ref="J11:J13"/>
    <mergeCell ref="A7:J7"/>
    <mergeCell ref="A8:A10"/>
    <mergeCell ref="B8:B10"/>
    <mergeCell ref="C8:C10"/>
    <mergeCell ref="E8:E10"/>
    <mergeCell ref="F8:F10"/>
    <mergeCell ref="G8:G10"/>
    <mergeCell ref="H8:H10"/>
    <mergeCell ref="I8:I10"/>
    <mergeCell ref="J8:J10"/>
    <mergeCell ref="A1:J1"/>
    <mergeCell ref="A3:J3"/>
    <mergeCell ref="A4:A6"/>
    <mergeCell ref="B4:B6"/>
    <mergeCell ref="C4:C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25"/>
  <sheetViews>
    <sheetView tabSelected="1" workbookViewId="0">
      <selection activeCell="F1" sqref="F1:H1"/>
    </sheetView>
  </sheetViews>
  <sheetFormatPr defaultRowHeight="15"/>
  <cols>
    <col min="2" max="2" width="11" style="247" customWidth="1"/>
    <col min="3" max="3" width="27" style="247" customWidth="1"/>
  </cols>
  <sheetData>
    <row r="1" spans="2:18" ht="21" thickBot="1">
      <c r="B1" s="250"/>
      <c r="C1" s="250"/>
      <c r="D1" s="1"/>
      <c r="E1" s="2"/>
      <c r="F1" s="350" t="s">
        <v>0</v>
      </c>
      <c r="G1" s="378"/>
      <c r="H1" s="379"/>
      <c r="I1" s="1"/>
      <c r="J1" s="3"/>
      <c r="K1" s="1"/>
      <c r="L1" s="1"/>
      <c r="M1" s="1"/>
    </row>
    <row r="2" spans="2:18" ht="15.75" thickBot="1">
      <c r="N2" s="65"/>
      <c r="O2" s="65"/>
      <c r="P2" s="65"/>
      <c r="Q2" s="65"/>
      <c r="R2" s="65"/>
    </row>
    <row r="3" spans="2:18" ht="15.75" thickBot="1">
      <c r="B3" s="250"/>
      <c r="C3" s="353" t="s">
        <v>26</v>
      </c>
      <c r="D3" s="380"/>
      <c r="E3" s="380"/>
      <c r="F3" s="380"/>
      <c r="G3" s="380"/>
      <c r="H3" s="380"/>
      <c r="I3" s="380"/>
      <c r="J3" s="380"/>
      <c r="K3" s="380"/>
      <c r="L3" s="381"/>
      <c r="M3" s="1"/>
    </row>
    <row r="4" spans="2:18">
      <c r="O4" s="346"/>
      <c r="P4" s="346"/>
      <c r="Q4" s="346"/>
    </row>
    <row r="5" spans="2:18" ht="15.75" thickBot="1"/>
    <row r="6" spans="2:18" ht="15.75" thickBot="1">
      <c r="B6" s="382" t="s">
        <v>1</v>
      </c>
      <c r="C6" s="384" t="s">
        <v>2</v>
      </c>
      <c r="D6" s="372" t="s">
        <v>3</v>
      </c>
      <c r="E6" s="373"/>
      <c r="F6" s="373"/>
      <c r="G6" s="373"/>
      <c r="H6" s="373"/>
      <c r="I6" s="373"/>
      <c r="J6" s="373"/>
      <c r="K6" s="373"/>
      <c r="L6" s="373"/>
      <c r="M6" s="374"/>
    </row>
    <row r="7" spans="2:18" ht="16.5" thickTop="1" thickBot="1">
      <c r="B7" s="383"/>
      <c r="C7" s="385"/>
      <c r="D7" s="279" t="s">
        <v>4</v>
      </c>
      <c r="E7" s="280" t="s">
        <v>5</v>
      </c>
      <c r="F7" s="280" t="s">
        <v>6</v>
      </c>
      <c r="G7" s="280" t="s">
        <v>7</v>
      </c>
      <c r="H7" s="280" t="s">
        <v>8</v>
      </c>
      <c r="I7" s="280" t="s">
        <v>9</v>
      </c>
      <c r="J7" s="280" t="s">
        <v>10</v>
      </c>
      <c r="K7" s="281" t="s">
        <v>11</v>
      </c>
      <c r="L7" s="7" t="s">
        <v>12</v>
      </c>
      <c r="M7" s="8" t="s">
        <v>13</v>
      </c>
    </row>
    <row r="8" spans="2:18" ht="19.5" customHeight="1" thickBot="1">
      <c r="B8" s="375" t="s">
        <v>14</v>
      </c>
      <c r="C8" s="293" t="s">
        <v>315</v>
      </c>
      <c r="D8" s="289"/>
      <c r="E8" s="283">
        <v>285</v>
      </c>
      <c r="F8" s="283">
        <v>240</v>
      </c>
      <c r="G8" s="283">
        <v>115</v>
      </c>
      <c r="H8" s="283">
        <v>730</v>
      </c>
      <c r="I8" s="283">
        <v>575</v>
      </c>
      <c r="J8" s="283">
        <v>360</v>
      </c>
      <c r="K8" s="284">
        <v>590</v>
      </c>
      <c r="L8" s="278">
        <f>SUM(D8:K8)</f>
        <v>2895</v>
      </c>
      <c r="M8" s="9">
        <v>1</v>
      </c>
    </row>
    <row r="9" spans="2:18" ht="19.5" customHeight="1" thickBot="1">
      <c r="B9" s="375"/>
      <c r="C9" s="295" t="s">
        <v>175</v>
      </c>
      <c r="D9" s="290"/>
      <c r="E9" s="10"/>
      <c r="F9" s="10"/>
      <c r="G9" s="10"/>
      <c r="H9" s="10">
        <v>245</v>
      </c>
      <c r="I9" s="282"/>
      <c r="J9" s="282">
        <v>945</v>
      </c>
      <c r="K9" s="285"/>
      <c r="L9" s="278">
        <f>SUM(D9:K9)</f>
        <v>1190</v>
      </c>
      <c r="M9" s="14">
        <v>2</v>
      </c>
    </row>
    <row r="10" spans="2:18" ht="19.5" customHeight="1" thickBot="1">
      <c r="B10" s="376"/>
      <c r="C10" s="294" t="s">
        <v>24</v>
      </c>
      <c r="D10" s="56">
        <v>295</v>
      </c>
      <c r="E10" s="21">
        <v>200</v>
      </c>
      <c r="F10" s="21">
        <v>115</v>
      </c>
      <c r="G10" s="21"/>
      <c r="H10" s="21">
        <v>425</v>
      </c>
      <c r="I10" s="21"/>
      <c r="J10" s="21">
        <v>75</v>
      </c>
      <c r="K10" s="285"/>
      <c r="L10" s="278">
        <f t="shared" ref="L10:L28" si="0">SUM(D10:K10)</f>
        <v>1110</v>
      </c>
      <c r="M10" s="14">
        <v>3</v>
      </c>
    </row>
    <row r="11" spans="2:18" ht="19.5" customHeight="1" thickBot="1">
      <c r="B11" s="376"/>
      <c r="C11" s="296" t="s">
        <v>178</v>
      </c>
      <c r="D11" s="290"/>
      <c r="E11" s="21">
        <v>340</v>
      </c>
      <c r="F11" s="21"/>
      <c r="G11" s="21"/>
      <c r="H11" s="21">
        <v>20</v>
      </c>
      <c r="I11" s="21">
        <v>225</v>
      </c>
      <c r="J11" s="21">
        <v>245</v>
      </c>
      <c r="K11" s="147">
        <v>130</v>
      </c>
      <c r="L11" s="278">
        <f t="shared" si="0"/>
        <v>960</v>
      </c>
      <c r="M11" s="16">
        <v>4</v>
      </c>
    </row>
    <row r="12" spans="2:18" ht="19.5" customHeight="1" thickBot="1">
      <c r="B12" s="376"/>
      <c r="C12" s="294" t="s">
        <v>176</v>
      </c>
      <c r="D12" s="290">
        <v>485</v>
      </c>
      <c r="E12" s="21"/>
      <c r="F12" s="21"/>
      <c r="G12" s="21">
        <v>100</v>
      </c>
      <c r="H12" s="282"/>
      <c r="I12" s="282"/>
      <c r="J12" s="282"/>
      <c r="K12" s="285"/>
      <c r="L12" s="278">
        <f t="shared" si="0"/>
        <v>585</v>
      </c>
      <c r="M12" s="16">
        <v>5</v>
      </c>
    </row>
    <row r="13" spans="2:18" ht="19.5" customHeight="1" thickBot="1">
      <c r="B13" s="376"/>
      <c r="C13" s="295" t="s">
        <v>16</v>
      </c>
      <c r="D13" s="56">
        <v>190</v>
      </c>
      <c r="E13" s="21">
        <v>315</v>
      </c>
      <c r="F13" s="10"/>
      <c r="G13" s="10"/>
      <c r="H13" s="10">
        <v>75</v>
      </c>
      <c r="I13" s="10"/>
      <c r="J13" s="10"/>
      <c r="K13" s="285"/>
      <c r="L13" s="278">
        <f>SUM(D13:K13)</f>
        <v>580</v>
      </c>
      <c r="M13" s="16">
        <v>6</v>
      </c>
    </row>
    <row r="14" spans="2:18" ht="19.5" customHeight="1" thickBot="1">
      <c r="B14" s="376"/>
      <c r="C14" s="297" t="s">
        <v>669</v>
      </c>
      <c r="D14" s="56">
        <v>100</v>
      </c>
      <c r="E14" s="21">
        <v>50</v>
      </c>
      <c r="F14" s="21"/>
      <c r="G14" s="21"/>
      <c r="H14" s="21">
        <v>100</v>
      </c>
      <c r="I14" s="10"/>
      <c r="J14" s="21"/>
      <c r="K14" s="285"/>
      <c r="L14" s="278">
        <f t="shared" si="0"/>
        <v>250</v>
      </c>
      <c r="M14" s="16">
        <v>7</v>
      </c>
    </row>
    <row r="15" spans="2:18" ht="19.5" customHeight="1" thickBot="1">
      <c r="B15" s="376"/>
      <c r="C15" s="295" t="s">
        <v>20</v>
      </c>
      <c r="D15" s="345">
        <v>95</v>
      </c>
      <c r="E15" s="344">
        <v>115</v>
      </c>
      <c r="F15" s="344"/>
      <c r="G15" s="344"/>
      <c r="H15" s="344"/>
      <c r="I15" s="307"/>
      <c r="J15" s="344"/>
      <c r="K15" s="285"/>
      <c r="L15" s="278">
        <f t="shared" si="0"/>
        <v>210</v>
      </c>
      <c r="M15" s="16">
        <v>8</v>
      </c>
    </row>
    <row r="16" spans="2:18" ht="19.5" customHeight="1" thickBot="1">
      <c r="B16" s="376"/>
      <c r="C16" s="293" t="s">
        <v>314</v>
      </c>
      <c r="D16" s="290"/>
      <c r="E16" s="10"/>
      <c r="F16" s="10"/>
      <c r="G16" s="10"/>
      <c r="H16" s="282"/>
      <c r="I16" s="282">
        <v>15</v>
      </c>
      <c r="J16" s="282">
        <v>180</v>
      </c>
      <c r="K16" s="286"/>
      <c r="L16" s="278">
        <f t="shared" si="0"/>
        <v>195</v>
      </c>
      <c r="M16" s="16">
        <v>9</v>
      </c>
    </row>
    <row r="17" spans="2:13" ht="19.5" customHeight="1" thickBot="1">
      <c r="B17" s="376"/>
      <c r="C17" s="295" t="s">
        <v>19</v>
      </c>
      <c r="D17" s="290"/>
      <c r="E17" s="10"/>
      <c r="F17" s="10">
        <v>120</v>
      </c>
      <c r="G17" s="10"/>
      <c r="H17" s="10"/>
      <c r="I17" s="10"/>
      <c r="J17" s="10">
        <v>70</v>
      </c>
      <c r="K17" s="285"/>
      <c r="L17" s="278">
        <f t="shared" si="0"/>
        <v>190</v>
      </c>
      <c r="M17" s="16">
        <v>10</v>
      </c>
    </row>
    <row r="18" spans="2:13" ht="19.5" customHeight="1" thickBot="1">
      <c r="B18" s="376"/>
      <c r="C18" s="298" t="s">
        <v>313</v>
      </c>
      <c r="D18" s="56"/>
      <c r="E18" s="21"/>
      <c r="F18" s="21"/>
      <c r="G18" s="21"/>
      <c r="H18" s="21">
        <v>165</v>
      </c>
      <c r="I18" s="10"/>
      <c r="J18" s="10"/>
      <c r="K18" s="285"/>
      <c r="L18" s="278">
        <f t="shared" si="0"/>
        <v>165</v>
      </c>
      <c r="M18" s="16">
        <v>11</v>
      </c>
    </row>
    <row r="19" spans="2:13" ht="19.5" customHeight="1" thickBot="1">
      <c r="B19" s="376"/>
      <c r="C19" s="297" t="s">
        <v>173</v>
      </c>
      <c r="D19" s="290">
        <v>70</v>
      </c>
      <c r="E19" s="10">
        <v>70</v>
      </c>
      <c r="F19" s="10"/>
      <c r="G19" s="10"/>
      <c r="H19" s="10"/>
      <c r="I19" s="10"/>
      <c r="J19" s="10"/>
      <c r="K19" s="285"/>
      <c r="L19" s="278">
        <f t="shared" si="0"/>
        <v>140</v>
      </c>
      <c r="M19" s="16">
        <v>12</v>
      </c>
    </row>
    <row r="20" spans="2:13" ht="19.5" customHeight="1" thickBot="1">
      <c r="B20" s="376"/>
      <c r="C20" s="299" t="s">
        <v>527</v>
      </c>
      <c r="D20" s="290"/>
      <c r="E20" s="10"/>
      <c r="F20" s="10"/>
      <c r="G20" s="10"/>
      <c r="H20" s="10">
        <v>115</v>
      </c>
      <c r="I20" s="57"/>
      <c r="J20" s="10"/>
      <c r="K20" s="285"/>
      <c r="L20" s="278">
        <f t="shared" si="0"/>
        <v>115</v>
      </c>
      <c r="M20" s="16">
        <v>13</v>
      </c>
    </row>
    <row r="21" spans="2:13" ht="19.5" customHeight="1" thickBot="1">
      <c r="B21" s="376"/>
      <c r="C21" s="296" t="s">
        <v>174</v>
      </c>
      <c r="D21" s="56"/>
      <c r="E21" s="21"/>
      <c r="F21" s="21"/>
      <c r="G21" s="21"/>
      <c r="H21" s="21">
        <v>0</v>
      </c>
      <c r="I21" s="10"/>
      <c r="J21" s="10">
        <v>110</v>
      </c>
      <c r="K21" s="285"/>
      <c r="L21" s="278">
        <f t="shared" si="0"/>
        <v>110</v>
      </c>
      <c r="M21" s="16">
        <v>14</v>
      </c>
    </row>
    <row r="22" spans="2:13" ht="19.5" customHeight="1" thickBot="1">
      <c r="B22" s="376"/>
      <c r="C22" s="295" t="s">
        <v>179</v>
      </c>
      <c r="D22" s="290"/>
      <c r="E22" s="10"/>
      <c r="F22" s="10"/>
      <c r="G22" s="10">
        <v>100</v>
      </c>
      <c r="H22" s="10"/>
      <c r="I22" s="10"/>
      <c r="J22" s="10"/>
      <c r="K22" s="285"/>
      <c r="L22" s="278">
        <f t="shared" si="0"/>
        <v>100</v>
      </c>
      <c r="M22" s="16">
        <v>15</v>
      </c>
    </row>
    <row r="23" spans="2:13" ht="19.5" customHeight="1" thickBot="1">
      <c r="B23" s="376"/>
      <c r="C23" s="297" t="s">
        <v>177</v>
      </c>
      <c r="D23" s="291"/>
      <c r="E23" s="21"/>
      <c r="F23" s="21"/>
      <c r="G23" s="21"/>
      <c r="H23" s="21"/>
      <c r="I23" s="21"/>
      <c r="J23" s="21">
        <v>70</v>
      </c>
      <c r="K23" s="285"/>
      <c r="L23" s="278">
        <f t="shared" si="0"/>
        <v>70</v>
      </c>
      <c r="M23" s="16">
        <v>16</v>
      </c>
    </row>
    <row r="24" spans="2:13" ht="19.5" customHeight="1" thickBot="1">
      <c r="B24" s="376"/>
      <c r="C24" s="295" t="s">
        <v>704</v>
      </c>
      <c r="D24" s="343"/>
      <c r="E24" s="344"/>
      <c r="F24" s="344"/>
      <c r="G24" s="344"/>
      <c r="H24" s="344">
        <v>45</v>
      </c>
      <c r="I24" s="344"/>
      <c r="J24" s="344"/>
      <c r="K24" s="285"/>
      <c r="L24" s="278">
        <f t="shared" si="0"/>
        <v>45</v>
      </c>
      <c r="M24" s="16">
        <v>17</v>
      </c>
    </row>
    <row r="25" spans="2:13" ht="19.5" customHeight="1" thickBot="1">
      <c r="B25" s="376"/>
      <c r="C25" s="295" t="s">
        <v>18</v>
      </c>
      <c r="D25" s="290"/>
      <c r="E25" s="10"/>
      <c r="F25" s="21"/>
      <c r="G25" s="10"/>
      <c r="H25" s="21">
        <v>30</v>
      </c>
      <c r="I25" s="10"/>
      <c r="J25" s="10"/>
      <c r="K25" s="285"/>
      <c r="L25" s="278">
        <f t="shared" si="0"/>
        <v>30</v>
      </c>
      <c r="M25" s="16">
        <v>18</v>
      </c>
    </row>
    <row r="26" spans="2:13" ht="19.5" customHeight="1" thickBot="1">
      <c r="B26" s="376"/>
      <c r="C26" s="297" t="s">
        <v>555</v>
      </c>
      <c r="D26" s="290"/>
      <c r="E26" s="10"/>
      <c r="F26" s="10"/>
      <c r="G26" s="10"/>
      <c r="H26" s="10"/>
      <c r="I26" s="10">
        <v>10</v>
      </c>
      <c r="J26" s="10"/>
      <c r="K26" s="285"/>
      <c r="L26" s="278">
        <f t="shared" si="0"/>
        <v>10</v>
      </c>
      <c r="M26" s="16">
        <v>19</v>
      </c>
    </row>
    <row r="27" spans="2:13" ht="19.5" customHeight="1" thickBot="1">
      <c r="B27" s="376"/>
      <c r="C27" s="295" t="s">
        <v>363</v>
      </c>
      <c r="D27" s="290"/>
      <c r="E27" s="10"/>
      <c r="F27" s="21"/>
      <c r="G27" s="10"/>
      <c r="H27" s="21">
        <v>0</v>
      </c>
      <c r="I27" s="10"/>
      <c r="J27" s="10"/>
      <c r="K27" s="285"/>
      <c r="L27" s="278">
        <f t="shared" si="0"/>
        <v>0</v>
      </c>
      <c r="M27" s="16">
        <v>20</v>
      </c>
    </row>
    <row r="28" spans="2:13" ht="19.5" customHeight="1" thickBot="1">
      <c r="B28" s="376"/>
      <c r="C28" s="295" t="s">
        <v>376</v>
      </c>
      <c r="D28" s="292"/>
      <c r="E28" s="287"/>
      <c r="F28" s="287"/>
      <c r="G28" s="287"/>
      <c r="H28" s="287"/>
      <c r="I28" s="287"/>
      <c r="J28" s="287"/>
      <c r="K28" s="288">
        <v>0</v>
      </c>
      <c r="L28" s="278">
        <f t="shared" si="0"/>
        <v>0</v>
      </c>
      <c r="M28" s="16">
        <v>21</v>
      </c>
    </row>
    <row r="29" spans="2:13" ht="19.5" customHeight="1" thickBot="1">
      <c r="B29" s="377"/>
      <c r="C29" s="263" t="s">
        <v>3</v>
      </c>
      <c r="D29" s="300">
        <f t="shared" ref="D29:K29" si="1">SUM(D8:D28)</f>
        <v>1235</v>
      </c>
      <c r="E29" s="300">
        <f t="shared" si="1"/>
        <v>1375</v>
      </c>
      <c r="F29" s="300">
        <f t="shared" si="1"/>
        <v>475</v>
      </c>
      <c r="G29" s="300">
        <f t="shared" si="1"/>
        <v>315</v>
      </c>
      <c r="H29" s="300">
        <f t="shared" si="1"/>
        <v>1950</v>
      </c>
      <c r="I29" s="300">
        <f t="shared" si="1"/>
        <v>825</v>
      </c>
      <c r="J29" s="300">
        <f t="shared" si="1"/>
        <v>2055</v>
      </c>
      <c r="K29" s="300">
        <f t="shared" si="1"/>
        <v>720</v>
      </c>
      <c r="L29" s="22"/>
      <c r="M29" s="23"/>
    </row>
    <row r="31" spans="2:13" ht="15.75" thickBot="1"/>
    <row r="32" spans="2:13" ht="15.75" thickBot="1">
      <c r="C32" s="362" t="s">
        <v>2</v>
      </c>
      <c r="D32" s="364" t="s">
        <v>21</v>
      </c>
      <c r="E32" s="365"/>
      <c r="F32" s="365"/>
      <c r="G32" s="365"/>
      <c r="H32" s="365"/>
      <c r="I32" s="365"/>
      <c r="J32" s="365"/>
      <c r="K32" s="365"/>
      <c r="L32" s="366"/>
      <c r="M32" s="24"/>
    </row>
    <row r="33" spans="3:13" ht="16.5" thickTop="1" thickBot="1">
      <c r="C33" s="363"/>
      <c r="D33" s="46" t="s">
        <v>4</v>
      </c>
      <c r="E33" s="47" t="s">
        <v>5</v>
      </c>
      <c r="F33" s="47" t="s">
        <v>6</v>
      </c>
      <c r="G33" s="47" t="s">
        <v>7</v>
      </c>
      <c r="H33" s="47" t="s">
        <v>8</v>
      </c>
      <c r="I33" s="47" t="s">
        <v>9</v>
      </c>
      <c r="J33" s="47" t="s">
        <v>10</v>
      </c>
      <c r="K33" s="48" t="s">
        <v>11</v>
      </c>
      <c r="L33" s="59" t="s">
        <v>22</v>
      </c>
      <c r="M33" s="24"/>
    </row>
    <row r="34" spans="3:13" ht="20.25" customHeight="1">
      <c r="C34" s="254" t="s">
        <v>315</v>
      </c>
      <c r="D34" s="38"/>
      <c r="E34" s="26"/>
      <c r="F34" s="26">
        <v>0</v>
      </c>
      <c r="G34" s="26"/>
      <c r="H34" s="26">
        <v>120</v>
      </c>
      <c r="I34" s="26">
        <v>100</v>
      </c>
      <c r="J34" s="26">
        <v>0</v>
      </c>
      <c r="K34" s="27">
        <v>100</v>
      </c>
      <c r="L34" s="39">
        <f t="shared" ref="L34:L43" si="2">SUM(D34:K34)</f>
        <v>320</v>
      </c>
      <c r="M34" s="28"/>
    </row>
    <row r="35" spans="3:13" ht="20.25" customHeight="1">
      <c r="C35" s="253" t="s">
        <v>175</v>
      </c>
      <c r="D35" s="11"/>
      <c r="E35" s="12"/>
      <c r="F35" s="12"/>
      <c r="G35" s="12"/>
      <c r="H35" s="12"/>
      <c r="I35" s="12"/>
      <c r="J35" s="12">
        <v>100</v>
      </c>
      <c r="K35" s="17"/>
      <c r="L35" s="29">
        <f t="shared" si="2"/>
        <v>100</v>
      </c>
      <c r="M35" s="28"/>
    </row>
    <row r="36" spans="3:13" ht="20.25" customHeight="1">
      <c r="C36" s="255" t="s">
        <v>176</v>
      </c>
      <c r="D36" s="11">
        <v>50</v>
      </c>
      <c r="E36" s="12"/>
      <c r="F36" s="12"/>
      <c r="G36" s="12">
        <v>70</v>
      </c>
      <c r="H36" s="12"/>
      <c r="I36" s="12"/>
      <c r="J36" s="12"/>
      <c r="K36" s="17"/>
      <c r="L36" s="30">
        <f t="shared" si="2"/>
        <v>120</v>
      </c>
    </row>
    <row r="37" spans="3:13" ht="20.25" customHeight="1">
      <c r="C37" s="253" t="s">
        <v>173</v>
      </c>
      <c r="D37" s="11">
        <v>70</v>
      </c>
      <c r="E37" s="12">
        <v>70</v>
      </c>
      <c r="F37" s="12"/>
      <c r="G37" s="12"/>
      <c r="H37" s="12"/>
      <c r="I37" s="12"/>
      <c r="J37" s="12"/>
      <c r="K37" s="17"/>
      <c r="L37" s="30">
        <f t="shared" si="2"/>
        <v>140</v>
      </c>
    </row>
    <row r="38" spans="3:13" ht="20.25" customHeight="1">
      <c r="C38" s="253" t="s">
        <v>177</v>
      </c>
      <c r="D38" s="11"/>
      <c r="E38" s="12"/>
      <c r="F38" s="12"/>
      <c r="G38" s="12"/>
      <c r="H38" s="12"/>
      <c r="I38" s="12"/>
      <c r="J38" s="12">
        <v>70</v>
      </c>
      <c r="K38" s="17"/>
      <c r="L38" s="29">
        <f t="shared" si="2"/>
        <v>70</v>
      </c>
    </row>
    <row r="39" spans="3:13" ht="20.25" customHeight="1">
      <c r="C39" s="253" t="s">
        <v>17</v>
      </c>
      <c r="D39" s="11">
        <v>100</v>
      </c>
      <c r="E39" s="12">
        <v>50</v>
      </c>
      <c r="F39" s="12"/>
      <c r="G39" s="12"/>
      <c r="H39" s="12">
        <v>100</v>
      </c>
      <c r="I39" s="12"/>
      <c r="J39" s="12"/>
      <c r="K39" s="17"/>
      <c r="L39" s="29">
        <f t="shared" si="2"/>
        <v>250</v>
      </c>
    </row>
    <row r="40" spans="3:13" ht="20.25" customHeight="1">
      <c r="C40" s="255" t="s">
        <v>24</v>
      </c>
      <c r="D40" s="19"/>
      <c r="E40" s="20"/>
      <c r="F40" s="20"/>
      <c r="G40" s="20"/>
      <c r="H40" s="20">
        <v>0</v>
      </c>
      <c r="I40" s="20"/>
      <c r="J40" s="20"/>
      <c r="K40" s="31"/>
      <c r="L40" s="32">
        <f t="shared" si="2"/>
        <v>0</v>
      </c>
    </row>
    <row r="41" spans="3:13" ht="20.25" customHeight="1">
      <c r="C41" s="252" t="s">
        <v>178</v>
      </c>
      <c r="D41" s="19"/>
      <c r="E41" s="20">
        <v>100</v>
      </c>
      <c r="F41" s="20"/>
      <c r="G41" s="20"/>
      <c r="H41" s="20"/>
      <c r="I41" s="20"/>
      <c r="J41" s="20">
        <v>0</v>
      </c>
      <c r="K41" s="31"/>
      <c r="L41" s="32">
        <f t="shared" si="2"/>
        <v>100</v>
      </c>
    </row>
    <row r="42" spans="3:13" ht="20.25" customHeight="1">
      <c r="C42" s="252" t="s">
        <v>179</v>
      </c>
      <c r="D42" s="19"/>
      <c r="E42" s="20"/>
      <c r="F42" s="20"/>
      <c r="G42" s="20">
        <v>100</v>
      </c>
      <c r="H42" s="20"/>
      <c r="I42" s="20"/>
      <c r="J42" s="20"/>
      <c r="K42" s="31"/>
      <c r="L42" s="32">
        <f t="shared" si="2"/>
        <v>100</v>
      </c>
    </row>
    <row r="43" spans="3:13" ht="20.25" customHeight="1" thickBot="1">
      <c r="C43" s="259" t="s">
        <v>174</v>
      </c>
      <c r="D43" s="19"/>
      <c r="E43" s="20"/>
      <c r="F43" s="20"/>
      <c r="G43" s="20"/>
      <c r="H43" s="20"/>
      <c r="I43" s="20"/>
      <c r="J43" s="20">
        <v>50</v>
      </c>
      <c r="K43" s="31"/>
      <c r="L43" s="32">
        <f t="shared" si="2"/>
        <v>50</v>
      </c>
    </row>
    <row r="44" spans="3:13" ht="15.75" thickBot="1">
      <c r="C44" s="258" t="s">
        <v>3</v>
      </c>
      <c r="D44" s="45">
        <f t="shared" ref="D44:L44" si="3">SUM(D34:D43)</f>
        <v>220</v>
      </c>
      <c r="E44" s="34">
        <f t="shared" si="3"/>
        <v>220</v>
      </c>
      <c r="F44" s="34">
        <f t="shared" si="3"/>
        <v>0</v>
      </c>
      <c r="G44" s="34">
        <f t="shared" si="3"/>
        <v>170</v>
      </c>
      <c r="H44" s="34">
        <f t="shared" si="3"/>
        <v>220</v>
      </c>
      <c r="I44" s="34">
        <f t="shared" si="3"/>
        <v>100</v>
      </c>
      <c r="J44" s="34">
        <f t="shared" si="3"/>
        <v>220</v>
      </c>
      <c r="K44" s="35">
        <f t="shared" si="3"/>
        <v>100</v>
      </c>
      <c r="L44" s="36">
        <f t="shared" si="3"/>
        <v>1250</v>
      </c>
    </row>
    <row r="45" spans="3:13">
      <c r="C45" s="62"/>
      <c r="D45" s="24"/>
      <c r="E45" s="24"/>
      <c r="F45" s="24"/>
      <c r="G45" s="24"/>
      <c r="H45" s="24"/>
      <c r="I45" s="24"/>
      <c r="J45" s="24"/>
      <c r="K45" s="24"/>
      <c r="L45" s="62"/>
    </row>
    <row r="46" spans="3:13" ht="15.75" thickBot="1"/>
    <row r="47" spans="3:13" ht="15.75" thickBot="1">
      <c r="C47" s="362" t="s">
        <v>2</v>
      </c>
      <c r="D47" s="364" t="s">
        <v>23</v>
      </c>
      <c r="E47" s="365"/>
      <c r="F47" s="365"/>
      <c r="G47" s="365"/>
      <c r="H47" s="365"/>
      <c r="I47" s="365"/>
      <c r="J47" s="365"/>
      <c r="K47" s="365"/>
      <c r="L47" s="366"/>
    </row>
    <row r="48" spans="3:13" ht="16.5" thickTop="1" thickBot="1">
      <c r="C48" s="363"/>
      <c r="D48" s="46" t="s">
        <v>4</v>
      </c>
      <c r="E48" s="47" t="s">
        <v>5</v>
      </c>
      <c r="F48" s="47" t="s">
        <v>6</v>
      </c>
      <c r="G48" s="47" t="s">
        <v>7</v>
      </c>
      <c r="H48" s="47" t="s">
        <v>8</v>
      </c>
      <c r="I48" s="47" t="s">
        <v>9</v>
      </c>
      <c r="J48" s="47" t="s">
        <v>10</v>
      </c>
      <c r="K48" s="48" t="s">
        <v>11</v>
      </c>
      <c r="L48" s="59" t="s">
        <v>22</v>
      </c>
    </row>
    <row r="49" spans="3:12" ht="18.75" customHeight="1">
      <c r="C49" s="254" t="s">
        <v>315</v>
      </c>
      <c r="D49" s="37"/>
      <c r="E49" s="38">
        <v>50</v>
      </c>
      <c r="F49" s="26"/>
      <c r="G49" s="26"/>
      <c r="H49" s="26">
        <v>0</v>
      </c>
      <c r="I49" s="26"/>
      <c r="J49" s="26">
        <v>60</v>
      </c>
      <c r="K49" s="27">
        <v>115</v>
      </c>
      <c r="L49" s="39">
        <f t="shared" ref="L49:L57" si="4">SUM(D49:K49)</f>
        <v>225</v>
      </c>
    </row>
    <row r="50" spans="3:12" ht="18.75" customHeight="1">
      <c r="C50" s="260" t="s">
        <v>178</v>
      </c>
      <c r="D50" s="40"/>
      <c r="E50" s="41">
        <v>100</v>
      </c>
      <c r="F50" s="15"/>
      <c r="G50" s="15"/>
      <c r="H50" s="15"/>
      <c r="I50" s="15">
        <v>125</v>
      </c>
      <c r="J50" s="15">
        <v>20</v>
      </c>
      <c r="K50" s="42"/>
      <c r="L50" s="29">
        <f t="shared" si="4"/>
        <v>245</v>
      </c>
    </row>
    <row r="51" spans="3:12" ht="18.75" customHeight="1">
      <c r="C51" s="249" t="s">
        <v>175</v>
      </c>
      <c r="D51" s="40"/>
      <c r="E51" s="41"/>
      <c r="F51" s="15"/>
      <c r="G51" s="15"/>
      <c r="H51" s="15"/>
      <c r="I51" s="15"/>
      <c r="J51" s="15">
        <v>120</v>
      </c>
      <c r="K51" s="42"/>
      <c r="L51" s="29">
        <f t="shared" si="4"/>
        <v>120</v>
      </c>
    </row>
    <row r="52" spans="3:12" ht="18.75" customHeight="1">
      <c r="C52" s="248" t="s">
        <v>176</v>
      </c>
      <c r="D52" s="43">
        <v>100</v>
      </c>
      <c r="E52" s="11"/>
      <c r="F52" s="12"/>
      <c r="G52" s="12"/>
      <c r="H52" s="12"/>
      <c r="I52" s="12"/>
      <c r="J52" s="12"/>
      <c r="K52" s="17"/>
      <c r="L52" s="30">
        <f t="shared" si="4"/>
        <v>100</v>
      </c>
    </row>
    <row r="53" spans="3:12" ht="18.75" customHeight="1">
      <c r="C53" s="249" t="s">
        <v>314</v>
      </c>
      <c r="D53" s="43"/>
      <c r="E53" s="11"/>
      <c r="F53" s="12"/>
      <c r="G53" s="12"/>
      <c r="H53" s="12"/>
      <c r="I53" s="12"/>
      <c r="J53" s="12">
        <v>90</v>
      </c>
      <c r="K53" s="17"/>
      <c r="L53" s="30">
        <f t="shared" si="4"/>
        <v>90</v>
      </c>
    </row>
    <row r="54" spans="3:12" ht="18.75" customHeight="1">
      <c r="C54" s="256" t="s">
        <v>16</v>
      </c>
      <c r="D54" s="43">
        <v>70</v>
      </c>
      <c r="E54" s="11">
        <v>100</v>
      </c>
      <c r="F54" s="12"/>
      <c r="G54" s="12"/>
      <c r="H54" s="12"/>
      <c r="J54" s="12"/>
      <c r="K54" s="17"/>
      <c r="L54" s="30">
        <f t="shared" si="4"/>
        <v>170</v>
      </c>
    </row>
    <row r="55" spans="3:12" ht="18.75" customHeight="1">
      <c r="C55" s="248" t="s">
        <v>174</v>
      </c>
      <c r="D55" s="43"/>
      <c r="E55" s="11"/>
      <c r="F55" s="12"/>
      <c r="G55" s="12"/>
      <c r="H55" s="12">
        <v>0</v>
      </c>
      <c r="I55" s="12"/>
      <c r="J55" s="12">
        <v>35</v>
      </c>
      <c r="K55" s="17"/>
      <c r="L55" s="30">
        <f t="shared" si="4"/>
        <v>35</v>
      </c>
    </row>
    <row r="56" spans="3:12" ht="18.75" customHeight="1">
      <c r="C56" s="261" t="s">
        <v>24</v>
      </c>
      <c r="D56" s="18"/>
      <c r="E56" s="19"/>
      <c r="F56" s="20"/>
      <c r="G56" s="20"/>
      <c r="H56" s="20">
        <v>120</v>
      </c>
      <c r="I56" s="20"/>
      <c r="J56" s="20"/>
      <c r="K56" s="31"/>
      <c r="L56" s="32">
        <f t="shared" si="4"/>
        <v>120</v>
      </c>
    </row>
    <row r="57" spans="3:12" ht="18.75" customHeight="1" thickBot="1">
      <c r="C57" s="262" t="s">
        <v>313</v>
      </c>
      <c r="D57" s="18"/>
      <c r="E57" s="19"/>
      <c r="F57" s="20"/>
      <c r="G57" s="20"/>
      <c r="H57" s="20">
        <v>85</v>
      </c>
      <c r="I57" s="20"/>
      <c r="J57" s="20"/>
      <c r="K57" s="31"/>
      <c r="L57" s="32">
        <f t="shared" si="4"/>
        <v>85</v>
      </c>
    </row>
    <row r="58" spans="3:12" ht="15.75" thickBot="1">
      <c r="C58" s="258" t="s">
        <v>3</v>
      </c>
      <c r="D58" s="44">
        <f>SUM(D49:D57)</f>
        <v>170</v>
      </c>
      <c r="E58" s="45">
        <f>SUM(E49:E57)</f>
        <v>250</v>
      </c>
      <c r="F58" s="34">
        <v>0</v>
      </c>
      <c r="G58" s="34">
        <v>0</v>
      </c>
      <c r="H58" s="34">
        <f>SUM(H49:H57)</f>
        <v>205</v>
      </c>
      <c r="I58" s="34">
        <f>SUM(I49:I57)</f>
        <v>125</v>
      </c>
      <c r="J58" s="34">
        <f>SUM(J49:J57)</f>
        <v>325</v>
      </c>
      <c r="K58" s="35">
        <f>SUM(K49:K57)</f>
        <v>115</v>
      </c>
      <c r="L58" s="36">
        <f>SUM(L49:L57)</f>
        <v>1190</v>
      </c>
    </row>
    <row r="60" spans="3:12" ht="15.75" thickBot="1"/>
    <row r="61" spans="3:12" ht="15.75" thickBot="1">
      <c r="C61" s="362" t="s">
        <v>2</v>
      </c>
      <c r="D61" s="367" t="s">
        <v>392</v>
      </c>
      <c r="E61" s="368"/>
      <c r="F61" s="368"/>
      <c r="G61" s="368"/>
      <c r="H61" s="368"/>
      <c r="I61" s="368"/>
      <c r="J61" s="368"/>
      <c r="K61" s="368"/>
      <c r="L61" s="366"/>
    </row>
    <row r="62" spans="3:12" ht="16.5" thickTop="1" thickBot="1">
      <c r="C62" s="369"/>
      <c r="D62" s="46" t="s">
        <v>4</v>
      </c>
      <c r="E62" s="47" t="s">
        <v>5</v>
      </c>
      <c r="F62" s="47" t="s">
        <v>6</v>
      </c>
      <c r="G62" s="47" t="s">
        <v>7</v>
      </c>
      <c r="H62" s="47" t="s">
        <v>8</v>
      </c>
      <c r="I62" s="47" t="s">
        <v>9</v>
      </c>
      <c r="J62" s="47" t="s">
        <v>10</v>
      </c>
      <c r="K62" s="48" t="s">
        <v>11</v>
      </c>
      <c r="L62" s="59" t="s">
        <v>22</v>
      </c>
    </row>
    <row r="63" spans="3:12" ht="20.25" customHeight="1">
      <c r="C63" s="254" t="s">
        <v>315</v>
      </c>
      <c r="D63" s="37"/>
      <c r="E63" s="38">
        <v>120</v>
      </c>
      <c r="F63" s="26">
        <v>120</v>
      </c>
      <c r="G63" s="26"/>
      <c r="H63" s="26">
        <v>215</v>
      </c>
      <c r="I63" s="26"/>
      <c r="J63" s="26"/>
      <c r="K63" s="27">
        <v>125</v>
      </c>
      <c r="L63" s="39">
        <f>SUM(D63:K63)</f>
        <v>580</v>
      </c>
    </row>
    <row r="64" spans="3:12" ht="20.25" customHeight="1">
      <c r="C64" s="260" t="s">
        <v>178</v>
      </c>
      <c r="D64" s="43"/>
      <c r="E64" s="11">
        <v>15</v>
      </c>
      <c r="F64" s="12"/>
      <c r="G64" s="12"/>
      <c r="H64" s="12">
        <v>20</v>
      </c>
      <c r="I64" s="12"/>
      <c r="J64" s="12">
        <v>30</v>
      </c>
      <c r="K64" s="17"/>
      <c r="L64" s="30">
        <f>SUM(D64:K64)</f>
        <v>65</v>
      </c>
    </row>
    <row r="65" spans="3:12" ht="20.25" customHeight="1">
      <c r="C65" s="249" t="s">
        <v>175</v>
      </c>
      <c r="D65" s="43"/>
      <c r="E65" s="11"/>
      <c r="F65" s="12"/>
      <c r="G65" s="12"/>
      <c r="H65" s="12"/>
      <c r="I65" s="12"/>
      <c r="J65" s="12">
        <v>120</v>
      </c>
      <c r="K65" s="17"/>
      <c r="L65" s="39">
        <f t="shared" ref="L65:L70" si="5">SUM(D65:K65)</f>
        <v>120</v>
      </c>
    </row>
    <row r="66" spans="3:12" ht="20.25" customHeight="1">
      <c r="C66" s="249" t="s">
        <v>314</v>
      </c>
      <c r="D66" s="43"/>
      <c r="E66" s="11"/>
      <c r="F66" s="12"/>
      <c r="G66" s="12"/>
      <c r="H66" s="12"/>
      <c r="I66" s="12"/>
      <c r="J66" s="12">
        <v>90</v>
      </c>
      <c r="K66" s="17"/>
      <c r="L66" s="30">
        <f t="shared" si="5"/>
        <v>90</v>
      </c>
    </row>
    <row r="67" spans="3:12" ht="20.25" customHeight="1">
      <c r="C67" s="249" t="s">
        <v>363</v>
      </c>
      <c r="D67" s="18"/>
      <c r="E67" s="19"/>
      <c r="F67" s="20"/>
      <c r="G67" s="20"/>
      <c r="H67" s="20">
        <v>0</v>
      </c>
      <c r="I67" s="20"/>
      <c r="J67" s="20"/>
      <c r="K67" s="31"/>
      <c r="L67" s="39">
        <f t="shared" si="5"/>
        <v>0</v>
      </c>
    </row>
    <row r="68" spans="3:12" ht="20.25" customHeight="1">
      <c r="C68" s="248" t="s">
        <v>176</v>
      </c>
      <c r="D68" s="18">
        <v>130</v>
      </c>
      <c r="E68" s="19"/>
      <c r="F68" s="20"/>
      <c r="G68" s="20">
        <v>30</v>
      </c>
      <c r="H68" s="20"/>
      <c r="I68" s="20"/>
      <c r="J68" s="20"/>
      <c r="K68" s="31"/>
      <c r="L68" s="30">
        <f t="shared" si="5"/>
        <v>160</v>
      </c>
    </row>
    <row r="69" spans="3:12" ht="20.25" customHeight="1">
      <c r="C69" s="248" t="s">
        <v>376</v>
      </c>
      <c r="D69" s="18"/>
      <c r="E69" s="19"/>
      <c r="F69" s="20"/>
      <c r="G69" s="20"/>
      <c r="H69" s="20"/>
      <c r="I69" s="20"/>
      <c r="J69" s="20"/>
      <c r="K69" s="31">
        <v>0</v>
      </c>
      <c r="L69" s="39">
        <f>SUM(D69:K69)</f>
        <v>0</v>
      </c>
    </row>
    <row r="70" spans="3:12" ht="20.25" customHeight="1" thickBot="1">
      <c r="C70" s="264" t="s">
        <v>24</v>
      </c>
      <c r="D70" s="18"/>
      <c r="E70" s="19"/>
      <c r="F70" s="20"/>
      <c r="G70" s="20"/>
      <c r="H70" s="20">
        <v>70</v>
      </c>
      <c r="I70" s="20"/>
      <c r="J70" s="20"/>
      <c r="K70" s="31"/>
      <c r="L70" s="39">
        <f t="shared" si="5"/>
        <v>70</v>
      </c>
    </row>
    <row r="71" spans="3:12" ht="15.75" thickBot="1">
      <c r="C71" s="263" t="s">
        <v>3</v>
      </c>
      <c r="D71" s="44">
        <f>SUM(D63:D70)</f>
        <v>130</v>
      </c>
      <c r="E71" s="44">
        <f t="shared" ref="E71:K71" si="6">SUM(E63:E70)</f>
        <v>135</v>
      </c>
      <c r="F71" s="44">
        <f t="shared" si="6"/>
        <v>120</v>
      </c>
      <c r="G71" s="44">
        <f t="shared" si="6"/>
        <v>30</v>
      </c>
      <c r="H71" s="44">
        <f t="shared" si="6"/>
        <v>305</v>
      </c>
      <c r="I71" s="44">
        <f t="shared" si="6"/>
        <v>0</v>
      </c>
      <c r="J71" s="44">
        <f t="shared" si="6"/>
        <v>240</v>
      </c>
      <c r="K71" s="44">
        <f t="shared" si="6"/>
        <v>125</v>
      </c>
      <c r="L71" s="36">
        <f>SUM(L63:L70)</f>
        <v>1085</v>
      </c>
    </row>
    <row r="73" spans="3:12" ht="15.75" thickBot="1"/>
    <row r="74" spans="3:12" ht="15.75" thickBot="1">
      <c r="C74" s="362" t="s">
        <v>2</v>
      </c>
      <c r="D74" s="367" t="s">
        <v>393</v>
      </c>
      <c r="E74" s="368"/>
      <c r="F74" s="368"/>
      <c r="G74" s="368"/>
      <c r="H74" s="368"/>
      <c r="I74" s="368"/>
      <c r="J74" s="368"/>
      <c r="K74" s="368"/>
      <c r="L74" s="366"/>
    </row>
    <row r="75" spans="3:12" ht="16.5" thickTop="1" thickBot="1">
      <c r="C75" s="363"/>
      <c r="D75" s="138" t="s">
        <v>4</v>
      </c>
      <c r="E75" s="139" t="s">
        <v>5</v>
      </c>
      <c r="F75" s="139" t="s">
        <v>6</v>
      </c>
      <c r="G75" s="139" t="s">
        <v>7</v>
      </c>
      <c r="H75" s="139" t="s">
        <v>8</v>
      </c>
      <c r="I75" s="139" t="s">
        <v>9</v>
      </c>
      <c r="J75" s="139" t="s">
        <v>10</v>
      </c>
      <c r="K75" s="140" t="s">
        <v>11</v>
      </c>
      <c r="L75" s="59" t="s">
        <v>22</v>
      </c>
    </row>
    <row r="76" spans="3:12" ht="19.5" customHeight="1">
      <c r="C76" s="265" t="s">
        <v>315</v>
      </c>
      <c r="D76" s="143"/>
      <c r="E76" s="144"/>
      <c r="F76" s="144"/>
      <c r="G76" s="144"/>
      <c r="H76" s="144">
        <v>90</v>
      </c>
      <c r="I76" s="144"/>
      <c r="J76" s="144">
        <v>125</v>
      </c>
      <c r="K76" s="145">
        <v>120</v>
      </c>
      <c r="L76" s="137">
        <f>SUM(D76:K76)</f>
        <v>335</v>
      </c>
    </row>
    <row r="77" spans="3:12" ht="19.5" customHeight="1">
      <c r="C77" s="248" t="s">
        <v>176</v>
      </c>
      <c r="D77" s="146">
        <v>80</v>
      </c>
      <c r="E77" s="21"/>
      <c r="F77" s="21"/>
      <c r="G77" s="21"/>
      <c r="H77" s="21"/>
      <c r="I77" s="21"/>
      <c r="J77" s="21"/>
      <c r="K77" s="147"/>
      <c r="L77" s="137">
        <f t="shared" ref="L77:L80" si="7">SUM(D77:K77)</f>
        <v>80</v>
      </c>
    </row>
    <row r="78" spans="3:12" ht="19.5" customHeight="1">
      <c r="C78" s="266" t="s">
        <v>175</v>
      </c>
      <c r="D78" s="146"/>
      <c r="E78" s="21"/>
      <c r="F78" s="21"/>
      <c r="G78" s="21"/>
      <c r="H78" s="21"/>
      <c r="I78" s="21"/>
      <c r="J78" s="21">
        <v>90</v>
      </c>
      <c r="K78" s="147"/>
      <c r="L78" s="137">
        <f t="shared" si="7"/>
        <v>90</v>
      </c>
    </row>
    <row r="79" spans="3:12" ht="19.5" customHeight="1">
      <c r="C79" s="267" t="s">
        <v>15</v>
      </c>
      <c r="D79" s="146"/>
      <c r="E79" s="142"/>
      <c r="F79" s="21"/>
      <c r="G79" s="21"/>
      <c r="H79" s="21"/>
      <c r="I79" s="21"/>
      <c r="J79" s="21">
        <v>0</v>
      </c>
      <c r="K79" s="147"/>
      <c r="L79" s="137">
        <f t="shared" si="7"/>
        <v>0</v>
      </c>
    </row>
    <row r="80" spans="3:12" ht="19.5" customHeight="1" thickBot="1">
      <c r="C80" s="268" t="s">
        <v>24</v>
      </c>
      <c r="D80" s="148">
        <v>215</v>
      </c>
      <c r="E80" s="149">
        <v>200</v>
      </c>
      <c r="F80" s="149">
        <v>115</v>
      </c>
      <c r="G80" s="149"/>
      <c r="H80" s="149">
        <v>210</v>
      </c>
      <c r="I80" s="149"/>
      <c r="J80" s="149">
        <v>75</v>
      </c>
      <c r="K80" s="150"/>
      <c r="L80" s="137">
        <f t="shared" si="7"/>
        <v>815</v>
      </c>
    </row>
    <row r="81" spans="3:12" ht="15.75" thickBot="1">
      <c r="C81" s="263" t="s">
        <v>3</v>
      </c>
      <c r="D81" s="141">
        <f>SUM(D76:D80)</f>
        <v>295</v>
      </c>
      <c r="E81" s="141">
        <f t="shared" ref="E81:K81" si="8">SUM(E76:E80)</f>
        <v>200</v>
      </c>
      <c r="F81" s="141">
        <f t="shared" si="8"/>
        <v>115</v>
      </c>
      <c r="G81" s="141">
        <f t="shared" si="8"/>
        <v>0</v>
      </c>
      <c r="H81" s="141">
        <f t="shared" si="8"/>
        <v>300</v>
      </c>
      <c r="I81" s="141">
        <f t="shared" si="8"/>
        <v>0</v>
      </c>
      <c r="J81" s="141">
        <f t="shared" si="8"/>
        <v>290</v>
      </c>
      <c r="K81" s="141">
        <f t="shared" si="8"/>
        <v>120</v>
      </c>
      <c r="L81" s="36">
        <f>SUM(L76:L80)</f>
        <v>1320</v>
      </c>
    </row>
    <row r="83" spans="3:12" ht="15.75" thickBot="1"/>
    <row r="84" spans="3:12" ht="15.75" thickBot="1">
      <c r="C84" s="362" t="s">
        <v>2</v>
      </c>
      <c r="D84" s="364" t="s">
        <v>438</v>
      </c>
      <c r="E84" s="365"/>
      <c r="F84" s="365"/>
      <c r="G84" s="365"/>
      <c r="H84" s="365"/>
      <c r="I84" s="365"/>
      <c r="J84" s="365"/>
      <c r="K84" s="365"/>
      <c r="L84" s="366"/>
    </row>
    <row r="85" spans="3:12" ht="16.5" thickTop="1" thickBot="1">
      <c r="C85" s="369"/>
      <c r="D85" s="46" t="s">
        <v>4</v>
      </c>
      <c r="E85" s="47" t="s">
        <v>5</v>
      </c>
      <c r="F85" s="47" t="s">
        <v>6</v>
      </c>
      <c r="G85" s="47" t="s">
        <v>7</v>
      </c>
      <c r="H85" s="47" t="s">
        <v>8</v>
      </c>
      <c r="I85" s="47" t="s">
        <v>9</v>
      </c>
      <c r="J85" s="47" t="s">
        <v>10</v>
      </c>
      <c r="K85" s="48" t="s">
        <v>11</v>
      </c>
      <c r="L85" s="59" t="s">
        <v>22</v>
      </c>
    </row>
    <row r="86" spans="3:12" ht="20.25" customHeight="1">
      <c r="C86" s="254" t="s">
        <v>315</v>
      </c>
      <c r="D86" s="37"/>
      <c r="E86" s="38"/>
      <c r="F86" s="26"/>
      <c r="G86" s="26"/>
      <c r="H86" s="26">
        <v>125</v>
      </c>
      <c r="I86" s="26">
        <v>130</v>
      </c>
      <c r="J86" s="26"/>
      <c r="K86" s="27"/>
      <c r="L86" s="39">
        <f>SUM(D86:K86)</f>
        <v>255</v>
      </c>
    </row>
    <row r="87" spans="3:12" ht="20.25" customHeight="1">
      <c r="C87" s="260" t="s">
        <v>178</v>
      </c>
      <c r="D87" s="43"/>
      <c r="E87" s="11">
        <v>125</v>
      </c>
      <c r="F87" s="12"/>
      <c r="G87" s="12"/>
      <c r="H87" s="12"/>
      <c r="I87" s="12">
        <v>100</v>
      </c>
      <c r="J87" s="12">
        <v>100</v>
      </c>
      <c r="K87" s="17">
        <v>130</v>
      </c>
      <c r="L87" s="39">
        <f t="shared" ref="L87:L89" si="9">SUM(D87:K87)</f>
        <v>455</v>
      </c>
    </row>
    <row r="88" spans="3:12" ht="20.25" customHeight="1">
      <c r="C88" s="249" t="s">
        <v>175</v>
      </c>
      <c r="D88" s="43"/>
      <c r="E88" s="11"/>
      <c r="F88" s="12"/>
      <c r="G88" s="12"/>
      <c r="H88" s="12"/>
      <c r="I88" s="12"/>
      <c r="J88" s="12">
        <v>130</v>
      </c>
      <c r="K88" s="17"/>
      <c r="L88" s="39">
        <f t="shared" si="9"/>
        <v>130</v>
      </c>
    </row>
    <row r="89" spans="3:12" ht="20.25" customHeight="1" thickBot="1">
      <c r="C89" s="252" t="s">
        <v>19</v>
      </c>
      <c r="D89" s="43"/>
      <c r="E89" s="11"/>
      <c r="F89" s="12">
        <v>120</v>
      </c>
      <c r="G89" s="12"/>
      <c r="H89" s="12"/>
      <c r="I89" s="12"/>
      <c r="J89" s="12">
        <v>70</v>
      </c>
      <c r="K89" s="17"/>
      <c r="L89" s="39">
        <f t="shared" si="9"/>
        <v>190</v>
      </c>
    </row>
    <row r="90" spans="3:12" ht="15.75" thickBot="1">
      <c r="C90" s="263" t="s">
        <v>3</v>
      </c>
      <c r="D90" s="44">
        <v>0</v>
      </c>
      <c r="E90" s="45">
        <f>SUM(E86:E89)</f>
        <v>125</v>
      </c>
      <c r="F90" s="45">
        <f t="shared" ref="F90:K90" si="10">SUM(F86:F89)</f>
        <v>120</v>
      </c>
      <c r="G90" s="45">
        <f t="shared" si="10"/>
        <v>0</v>
      </c>
      <c r="H90" s="45">
        <f t="shared" si="10"/>
        <v>125</v>
      </c>
      <c r="I90" s="45">
        <f t="shared" si="10"/>
        <v>230</v>
      </c>
      <c r="J90" s="45">
        <f t="shared" si="10"/>
        <v>300</v>
      </c>
      <c r="K90" s="45">
        <f t="shared" si="10"/>
        <v>130</v>
      </c>
      <c r="L90" s="36">
        <f>SUM(L86:L89)</f>
        <v>1030</v>
      </c>
    </row>
    <row r="92" spans="3:12" ht="15.75" thickBot="1"/>
    <row r="93" spans="3:12" ht="15.75" thickBot="1">
      <c r="C93" s="362" t="s">
        <v>2</v>
      </c>
      <c r="D93" s="364" t="s">
        <v>553</v>
      </c>
      <c r="E93" s="365"/>
      <c r="F93" s="365"/>
      <c r="G93" s="365"/>
      <c r="H93" s="365"/>
      <c r="I93" s="365"/>
      <c r="J93" s="365"/>
      <c r="K93" s="365"/>
      <c r="L93" s="366"/>
    </row>
    <row r="94" spans="3:12" ht="16.5" thickTop="1" thickBot="1">
      <c r="C94" s="363"/>
      <c r="D94" s="46" t="s">
        <v>4</v>
      </c>
      <c r="E94" s="47" t="s">
        <v>5</v>
      </c>
      <c r="F94" s="47" t="s">
        <v>6</v>
      </c>
      <c r="G94" s="47" t="s">
        <v>7</v>
      </c>
      <c r="H94" s="47" t="s">
        <v>8</v>
      </c>
      <c r="I94" s="47" t="s">
        <v>9</v>
      </c>
      <c r="J94" s="47" t="s">
        <v>10</v>
      </c>
      <c r="K94" s="48" t="s">
        <v>11</v>
      </c>
      <c r="L94" s="59" t="s">
        <v>22</v>
      </c>
    </row>
    <row r="95" spans="3:12" ht="20.25" customHeight="1">
      <c r="C95" s="254" t="s">
        <v>315</v>
      </c>
      <c r="D95" s="37"/>
      <c r="E95" s="38">
        <v>115</v>
      </c>
      <c r="F95" s="26">
        <v>120</v>
      </c>
      <c r="G95" s="26">
        <v>115</v>
      </c>
      <c r="H95" s="26">
        <v>85</v>
      </c>
      <c r="I95" s="26">
        <v>120</v>
      </c>
      <c r="J95" s="26">
        <v>100</v>
      </c>
      <c r="K95" s="27">
        <v>130</v>
      </c>
      <c r="L95" s="39">
        <f>SUM(D95:K95)</f>
        <v>785</v>
      </c>
    </row>
    <row r="96" spans="3:12" ht="20.25" customHeight="1">
      <c r="C96" s="260" t="s">
        <v>555</v>
      </c>
      <c r="D96" s="43"/>
      <c r="E96" s="11"/>
      <c r="F96" s="12"/>
      <c r="G96" s="12"/>
      <c r="H96" s="12"/>
      <c r="I96" s="12">
        <v>10</v>
      </c>
      <c r="J96" s="12"/>
      <c r="K96" s="17"/>
      <c r="L96" s="39">
        <f t="shared" ref="L96:L102" si="11">SUM(D96:K96)</f>
        <v>10</v>
      </c>
    </row>
    <row r="97" spans="3:12" ht="20.25" customHeight="1">
      <c r="C97" s="249" t="s">
        <v>175</v>
      </c>
      <c r="D97" s="43"/>
      <c r="E97" s="11"/>
      <c r="F97" s="12"/>
      <c r="G97" s="12"/>
      <c r="H97" s="12"/>
      <c r="I97" s="12"/>
      <c r="J97" s="12">
        <v>130</v>
      </c>
      <c r="K97" s="17"/>
      <c r="L97" s="39">
        <f t="shared" si="11"/>
        <v>130</v>
      </c>
    </row>
    <row r="98" spans="3:12" ht="20.25" customHeight="1">
      <c r="C98" s="248" t="s">
        <v>176</v>
      </c>
      <c r="D98" s="43">
        <v>125</v>
      </c>
      <c r="E98" s="11"/>
      <c r="F98" s="12"/>
      <c r="G98" s="12"/>
      <c r="H98" s="12"/>
      <c r="I98" s="12"/>
      <c r="J98" s="12"/>
      <c r="K98" s="17"/>
      <c r="L98" s="39">
        <f t="shared" si="11"/>
        <v>125</v>
      </c>
    </row>
    <row r="99" spans="3:12" ht="20.25" customHeight="1">
      <c r="C99" s="248" t="s">
        <v>527</v>
      </c>
      <c r="D99" s="43"/>
      <c r="E99" s="11"/>
      <c r="F99" s="12"/>
      <c r="G99" s="12"/>
      <c r="H99" s="12">
        <v>115</v>
      </c>
      <c r="I99" s="12"/>
      <c r="J99" s="12"/>
      <c r="K99" s="17"/>
      <c r="L99" s="39">
        <f>SUM(D99:K99)</f>
        <v>115</v>
      </c>
    </row>
    <row r="100" spans="3:12" ht="20.25" customHeight="1">
      <c r="C100" s="248" t="s">
        <v>174</v>
      </c>
      <c r="D100" s="43"/>
      <c r="E100" s="11"/>
      <c r="F100" s="12"/>
      <c r="G100" s="12"/>
      <c r="H100" s="12"/>
      <c r="I100" s="12"/>
      <c r="J100" s="12">
        <v>25</v>
      </c>
      <c r="K100" s="17"/>
      <c r="L100" s="39">
        <f t="shared" si="11"/>
        <v>25</v>
      </c>
    </row>
    <row r="101" spans="3:12" ht="20.25" customHeight="1">
      <c r="C101" s="256" t="s">
        <v>313</v>
      </c>
      <c r="D101" s="18"/>
      <c r="E101" s="19"/>
      <c r="F101" s="20"/>
      <c r="G101" s="20"/>
      <c r="H101" s="20">
        <v>0</v>
      </c>
      <c r="I101" s="20"/>
      <c r="J101" s="20"/>
      <c r="K101" s="31"/>
      <c r="L101" s="39">
        <f>SUM(D101:K101)</f>
        <v>0</v>
      </c>
    </row>
    <row r="102" spans="3:12" ht="20.25" customHeight="1" thickBot="1">
      <c r="C102" s="246" t="s">
        <v>24</v>
      </c>
      <c r="D102" s="18">
        <v>80</v>
      </c>
      <c r="E102" s="19"/>
      <c r="F102" s="20"/>
      <c r="G102" s="20"/>
      <c r="H102" s="20">
        <v>25</v>
      </c>
      <c r="I102" s="20"/>
      <c r="J102" s="20"/>
      <c r="K102" s="31"/>
      <c r="L102" s="39">
        <f t="shared" si="11"/>
        <v>105</v>
      </c>
    </row>
    <row r="103" spans="3:12" ht="15.75" thickBot="1">
      <c r="C103" s="258" t="s">
        <v>3</v>
      </c>
      <c r="D103" s="44">
        <f>SUM(D95:D102)</f>
        <v>205</v>
      </c>
      <c r="E103" s="44">
        <f t="shared" ref="E103:K103" si="12">SUM(E95:E102)</f>
        <v>115</v>
      </c>
      <c r="F103" s="44">
        <f t="shared" si="12"/>
        <v>120</v>
      </c>
      <c r="G103" s="44">
        <f t="shared" si="12"/>
        <v>115</v>
      </c>
      <c r="H103" s="44">
        <f t="shared" si="12"/>
        <v>225</v>
      </c>
      <c r="I103" s="44">
        <f t="shared" si="12"/>
        <v>130</v>
      </c>
      <c r="J103" s="44">
        <f t="shared" si="12"/>
        <v>255</v>
      </c>
      <c r="K103" s="44">
        <f t="shared" si="12"/>
        <v>130</v>
      </c>
      <c r="L103" s="36">
        <f>SUM(L95:L102)</f>
        <v>1295</v>
      </c>
    </row>
    <row r="105" spans="3:12" ht="15.75" thickBot="1"/>
    <row r="106" spans="3:12" ht="15.75" thickBot="1">
      <c r="C106" s="362" t="s">
        <v>2</v>
      </c>
      <c r="D106" s="372" t="s">
        <v>25</v>
      </c>
      <c r="E106" s="373"/>
      <c r="F106" s="373"/>
      <c r="G106" s="373"/>
      <c r="H106" s="373"/>
      <c r="I106" s="373"/>
      <c r="J106" s="373"/>
      <c r="K106" s="373"/>
      <c r="L106" s="374"/>
    </row>
    <row r="107" spans="3:12" ht="16.5" thickTop="1" thickBot="1">
      <c r="C107" s="363"/>
      <c r="D107" s="4" t="s">
        <v>4</v>
      </c>
      <c r="E107" s="5" t="s">
        <v>5</v>
      </c>
      <c r="F107" s="5" t="s">
        <v>6</v>
      </c>
      <c r="G107" s="5" t="s">
        <v>7</v>
      </c>
      <c r="H107" s="5" t="s">
        <v>8</v>
      </c>
      <c r="I107" s="5" t="s">
        <v>9</v>
      </c>
      <c r="J107" s="5" t="s">
        <v>10</v>
      </c>
      <c r="K107" s="6" t="s">
        <v>11</v>
      </c>
      <c r="L107" s="25" t="s">
        <v>22</v>
      </c>
    </row>
    <row r="108" spans="3:12" ht="19.5" customHeight="1">
      <c r="C108" s="254" t="s">
        <v>315</v>
      </c>
      <c r="D108" s="37"/>
      <c r="E108" s="38"/>
      <c r="F108" s="26"/>
      <c r="G108" s="26"/>
      <c r="H108" s="26">
        <v>95</v>
      </c>
      <c r="I108" s="26">
        <v>225</v>
      </c>
      <c r="J108" s="26">
        <v>75</v>
      </c>
      <c r="K108" s="27"/>
      <c r="L108" s="39">
        <f>SUM(D108:K108)</f>
        <v>395</v>
      </c>
    </row>
    <row r="109" spans="3:12" ht="19.5" customHeight="1">
      <c r="C109" s="260" t="s">
        <v>178</v>
      </c>
      <c r="D109" s="322"/>
      <c r="E109" s="323"/>
      <c r="F109" s="324"/>
      <c r="G109" s="324"/>
      <c r="H109" s="324"/>
      <c r="I109" s="324"/>
      <c r="J109" s="324">
        <v>95</v>
      </c>
      <c r="K109" s="325"/>
      <c r="L109" s="39">
        <f t="shared" ref="L109:L114" si="13">SUM(D109:K109)</f>
        <v>95</v>
      </c>
    </row>
    <row r="110" spans="3:12" ht="19.5" customHeight="1">
      <c r="C110" s="249" t="s">
        <v>175</v>
      </c>
      <c r="D110" s="322"/>
      <c r="E110" s="323"/>
      <c r="F110" s="324"/>
      <c r="G110" s="324"/>
      <c r="H110" s="324">
        <v>130</v>
      </c>
      <c r="I110" s="324"/>
      <c r="J110" s="324">
        <v>125</v>
      </c>
      <c r="K110" s="325"/>
      <c r="L110" s="39">
        <f t="shared" si="13"/>
        <v>255</v>
      </c>
    </row>
    <row r="111" spans="3:12" ht="19.5" customHeight="1">
      <c r="C111" s="253" t="s">
        <v>704</v>
      </c>
      <c r="D111" s="326"/>
      <c r="E111" s="327"/>
      <c r="F111" s="328"/>
      <c r="G111" s="328"/>
      <c r="H111" s="328">
        <v>45</v>
      </c>
      <c r="I111" s="328"/>
      <c r="J111" s="328"/>
      <c r="K111" s="329"/>
      <c r="L111" s="39">
        <f t="shared" si="13"/>
        <v>45</v>
      </c>
    </row>
    <row r="112" spans="3:12" ht="19.5" customHeight="1">
      <c r="C112" s="270" t="s">
        <v>16</v>
      </c>
      <c r="D112" s="330">
        <v>120</v>
      </c>
      <c r="E112" s="331">
        <v>215</v>
      </c>
      <c r="F112" s="332"/>
      <c r="G112" s="332"/>
      <c r="H112" s="332">
        <v>75</v>
      </c>
      <c r="I112" s="332"/>
      <c r="J112" s="332"/>
      <c r="K112" s="333"/>
      <c r="L112" s="39">
        <f t="shared" si="13"/>
        <v>410</v>
      </c>
    </row>
    <row r="113" spans="3:12" ht="19.5" customHeight="1">
      <c r="C113" s="256" t="s">
        <v>313</v>
      </c>
      <c r="D113" s="330"/>
      <c r="E113" s="331"/>
      <c r="F113" s="334"/>
      <c r="G113" s="334"/>
      <c r="H113" s="334">
        <v>0</v>
      </c>
      <c r="I113" s="334"/>
      <c r="J113" s="334"/>
      <c r="K113" s="335"/>
      <c r="L113" s="39">
        <f t="shared" si="13"/>
        <v>0</v>
      </c>
    </row>
    <row r="114" spans="3:12" ht="19.5" customHeight="1" thickBot="1">
      <c r="C114" s="257" t="s">
        <v>20</v>
      </c>
      <c r="D114" s="330">
        <v>95</v>
      </c>
      <c r="E114" s="331">
        <v>115</v>
      </c>
      <c r="F114" s="332"/>
      <c r="G114" s="332"/>
      <c r="H114" s="332"/>
      <c r="I114" s="332"/>
      <c r="J114" s="332"/>
      <c r="K114" s="333"/>
      <c r="L114" s="39">
        <f t="shared" si="13"/>
        <v>210</v>
      </c>
    </row>
    <row r="115" spans="3:12" ht="19.5" customHeight="1" thickBot="1">
      <c r="C115" s="263" t="s">
        <v>3</v>
      </c>
      <c r="D115" s="44">
        <f>SUM(D108:D114)</f>
        <v>215</v>
      </c>
      <c r="E115" s="44">
        <f t="shared" ref="E115:K115" si="14">SUM(E108:E114)</f>
        <v>330</v>
      </c>
      <c r="F115" s="44">
        <f t="shared" si="14"/>
        <v>0</v>
      </c>
      <c r="G115" s="44">
        <f t="shared" si="14"/>
        <v>0</v>
      </c>
      <c r="H115" s="44">
        <f t="shared" si="14"/>
        <v>345</v>
      </c>
      <c r="I115" s="44">
        <f t="shared" si="14"/>
        <v>225</v>
      </c>
      <c r="J115" s="44">
        <f t="shared" si="14"/>
        <v>295</v>
      </c>
      <c r="K115" s="44">
        <f t="shared" si="14"/>
        <v>0</v>
      </c>
      <c r="L115" s="36">
        <f>SUM(L108:L114)</f>
        <v>1410</v>
      </c>
    </row>
    <row r="117" spans="3:12" ht="15.75" thickBot="1"/>
    <row r="118" spans="3:12" ht="15.75" thickBot="1">
      <c r="C118" s="370" t="s">
        <v>2</v>
      </c>
      <c r="D118" s="365" t="s">
        <v>593</v>
      </c>
      <c r="E118" s="365"/>
      <c r="F118" s="365"/>
      <c r="G118" s="365"/>
      <c r="H118" s="365"/>
      <c r="I118" s="365"/>
      <c r="J118" s="365"/>
      <c r="K118" s="365"/>
      <c r="L118" s="371"/>
    </row>
    <row r="119" spans="3:12" ht="16.5" thickTop="1" thickBot="1">
      <c r="C119" s="363"/>
      <c r="D119" s="46" t="s">
        <v>4</v>
      </c>
      <c r="E119" s="47" t="s">
        <v>5</v>
      </c>
      <c r="F119" s="47" t="s">
        <v>6</v>
      </c>
      <c r="G119" s="47" t="s">
        <v>7</v>
      </c>
      <c r="H119" s="47" t="s">
        <v>8</v>
      </c>
      <c r="I119" s="47" t="s">
        <v>9</v>
      </c>
      <c r="J119" s="47" t="s">
        <v>10</v>
      </c>
      <c r="K119" s="48" t="s">
        <v>11</v>
      </c>
      <c r="L119" s="222" t="s">
        <v>22</v>
      </c>
    </row>
    <row r="120" spans="3:12" ht="18" customHeight="1">
      <c r="C120" s="254" t="s">
        <v>175</v>
      </c>
      <c r="D120" s="11"/>
      <c r="E120" s="20"/>
      <c r="F120" s="12"/>
      <c r="G120" s="12"/>
      <c r="H120" s="12">
        <v>115</v>
      </c>
      <c r="I120" s="12"/>
      <c r="J120" s="12">
        <v>130</v>
      </c>
      <c r="K120" s="17"/>
      <c r="L120" s="221">
        <f>SUM(D120:K120)</f>
        <v>245</v>
      </c>
    </row>
    <row r="121" spans="3:12" ht="18" customHeight="1">
      <c r="C121" s="253" t="s">
        <v>15</v>
      </c>
      <c r="D121" s="220"/>
      <c r="E121" s="142"/>
      <c r="F121" s="11"/>
      <c r="G121" s="12"/>
      <c r="H121" s="12"/>
      <c r="I121" s="12">
        <v>15</v>
      </c>
      <c r="J121" s="12"/>
      <c r="K121" s="17"/>
      <c r="L121" s="221">
        <f t="shared" ref="L121:L124" si="15">SUM(D121:K121)</f>
        <v>15</v>
      </c>
    </row>
    <row r="122" spans="3:12" ht="18" customHeight="1">
      <c r="C122" s="248" t="s">
        <v>174</v>
      </c>
      <c r="D122" s="11"/>
      <c r="E122" s="26"/>
      <c r="F122" s="12"/>
      <c r="G122" s="12"/>
      <c r="H122" s="12">
        <v>0</v>
      </c>
      <c r="I122" s="12"/>
      <c r="J122" s="12"/>
      <c r="K122" s="17"/>
      <c r="L122" s="221">
        <f t="shared" si="15"/>
        <v>0</v>
      </c>
    </row>
    <row r="123" spans="3:12" ht="18" customHeight="1">
      <c r="C123" s="256" t="s">
        <v>313</v>
      </c>
      <c r="D123" s="19"/>
      <c r="E123" s="20"/>
      <c r="F123" s="20"/>
      <c r="G123" s="20"/>
      <c r="H123" s="20">
        <v>80</v>
      </c>
      <c r="I123" s="20"/>
      <c r="J123" s="20"/>
      <c r="K123" s="31"/>
      <c r="L123" s="221">
        <f t="shared" si="15"/>
        <v>80</v>
      </c>
    </row>
    <row r="124" spans="3:12" ht="18" customHeight="1" thickBot="1">
      <c r="C124" s="246" t="s">
        <v>18</v>
      </c>
      <c r="D124" s="19"/>
      <c r="E124" s="20"/>
      <c r="F124" s="20"/>
      <c r="G124" s="20"/>
      <c r="H124" s="20">
        <v>30</v>
      </c>
      <c r="I124" s="20"/>
      <c r="J124" s="20"/>
      <c r="K124" s="31"/>
      <c r="L124" s="221">
        <f t="shared" si="15"/>
        <v>30</v>
      </c>
    </row>
    <row r="125" spans="3:12" ht="18.75" customHeight="1" thickBot="1">
      <c r="C125" s="258" t="s">
        <v>3</v>
      </c>
      <c r="D125" s="49">
        <f t="shared" ref="D125:G125" si="16">SUM(D120:D124)</f>
        <v>0</v>
      </c>
      <c r="E125" s="49">
        <f t="shared" si="16"/>
        <v>0</v>
      </c>
      <c r="F125" s="49">
        <f t="shared" si="16"/>
        <v>0</v>
      </c>
      <c r="G125" s="49">
        <f t="shared" si="16"/>
        <v>0</v>
      </c>
      <c r="H125" s="49">
        <f>SUM(H120:H124)</f>
        <v>225</v>
      </c>
      <c r="I125" s="49">
        <f t="shared" ref="I125:K125" si="17">SUM(I120:I124)</f>
        <v>15</v>
      </c>
      <c r="J125" s="49">
        <f t="shared" si="17"/>
        <v>130</v>
      </c>
      <c r="K125" s="49">
        <f t="shared" si="17"/>
        <v>0</v>
      </c>
      <c r="L125" s="50">
        <f>SUM(L120:L124)</f>
        <v>370</v>
      </c>
    </row>
  </sheetData>
  <mergeCells count="22">
    <mergeCell ref="C84:C85"/>
    <mergeCell ref="D84:L84"/>
    <mergeCell ref="C118:C119"/>
    <mergeCell ref="D118:L118"/>
    <mergeCell ref="C106:C107"/>
    <mergeCell ref="D106:L106"/>
    <mergeCell ref="C93:C94"/>
    <mergeCell ref="D93:L93"/>
    <mergeCell ref="C32:C33"/>
    <mergeCell ref="D32:L32"/>
    <mergeCell ref="C47:C48"/>
    <mergeCell ref="D47:L47"/>
    <mergeCell ref="C74:C75"/>
    <mergeCell ref="D74:L74"/>
    <mergeCell ref="C61:C62"/>
    <mergeCell ref="D61:L61"/>
    <mergeCell ref="B8:B29"/>
    <mergeCell ref="F1:H1"/>
    <mergeCell ref="C3:L3"/>
    <mergeCell ref="B6:B7"/>
    <mergeCell ref="C6:C7"/>
    <mergeCell ref="D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workbookViewId="0">
      <selection activeCell="J42" sqref="J42:J47"/>
    </sheetView>
  </sheetViews>
  <sheetFormatPr defaultRowHeight="15"/>
  <cols>
    <col min="2" max="2" width="12.85546875" customWidth="1"/>
    <col min="3" max="3" width="19.28515625" customWidth="1"/>
    <col min="4" max="4" width="21" customWidth="1"/>
    <col min="10" max="10" width="12.85546875" customWidth="1"/>
  </cols>
  <sheetData>
    <row r="1" spans="1:10" ht="15.75" thickBot="1">
      <c r="A1" s="386" t="s">
        <v>29</v>
      </c>
      <c r="B1" s="380"/>
      <c r="C1" s="380"/>
      <c r="D1" s="380"/>
      <c r="E1" s="380"/>
      <c r="F1" s="380"/>
      <c r="G1" s="380"/>
      <c r="H1" s="380"/>
      <c r="I1" s="380"/>
      <c r="J1" s="381"/>
    </row>
    <row r="2" spans="1:10" ht="15.75" thickBot="1">
      <c r="A2" s="386" t="s">
        <v>30</v>
      </c>
      <c r="B2" s="380"/>
      <c r="C2" s="380"/>
      <c r="D2" s="380"/>
      <c r="E2" s="380"/>
      <c r="F2" s="380"/>
      <c r="G2" s="380"/>
      <c r="H2" s="380"/>
      <c r="I2" s="380"/>
      <c r="J2" s="381"/>
    </row>
    <row r="3" spans="1:10" ht="45.75" thickBot="1">
      <c r="A3" s="66" t="s">
        <v>31</v>
      </c>
      <c r="B3" s="67" t="s">
        <v>32</v>
      </c>
      <c r="C3" s="67" t="s">
        <v>33</v>
      </c>
      <c r="D3" s="67" t="s">
        <v>34</v>
      </c>
      <c r="E3" s="68" t="s">
        <v>35</v>
      </c>
      <c r="F3" s="68" t="s">
        <v>36</v>
      </c>
      <c r="G3" s="68" t="s">
        <v>37</v>
      </c>
      <c r="H3" s="68" t="s">
        <v>38</v>
      </c>
      <c r="I3" s="68" t="s">
        <v>39</v>
      </c>
      <c r="J3" s="69" t="s">
        <v>40</v>
      </c>
    </row>
    <row r="4" spans="1:10" ht="15.75" thickBot="1">
      <c r="A4" s="387" t="s">
        <v>41</v>
      </c>
      <c r="B4" s="388"/>
      <c r="C4" s="388"/>
      <c r="D4" s="388"/>
      <c r="E4" s="388"/>
      <c r="F4" s="388"/>
      <c r="G4" s="388"/>
      <c r="H4" s="388"/>
      <c r="I4" s="388"/>
      <c r="J4" s="389"/>
    </row>
    <row r="5" spans="1:10">
      <c r="A5" s="390">
        <v>1</v>
      </c>
      <c r="B5" s="392" t="s">
        <v>42</v>
      </c>
      <c r="C5" s="394" t="s">
        <v>43</v>
      </c>
      <c r="D5" s="70" t="s">
        <v>44</v>
      </c>
      <c r="E5" s="396">
        <v>0.44045138888888885</v>
      </c>
      <c r="F5" s="398">
        <v>0.48752314814814812</v>
      </c>
      <c r="G5" s="398">
        <f>F5-E5</f>
        <v>4.7071759259259272E-2</v>
      </c>
      <c r="H5" s="400"/>
      <c r="I5" s="402"/>
      <c r="J5" s="404">
        <v>100</v>
      </c>
    </row>
    <row r="6" spans="1:10">
      <c r="A6" s="391"/>
      <c r="B6" s="393"/>
      <c r="C6" s="395"/>
      <c r="D6" s="71" t="s">
        <v>45</v>
      </c>
      <c r="E6" s="397"/>
      <c r="F6" s="399"/>
      <c r="G6" s="399"/>
      <c r="H6" s="401"/>
      <c r="I6" s="403"/>
      <c r="J6" s="405"/>
    </row>
    <row r="7" spans="1:10">
      <c r="A7" s="391"/>
      <c r="B7" s="393"/>
      <c r="C7" s="395"/>
      <c r="D7" s="72" t="s">
        <v>46</v>
      </c>
      <c r="E7" s="397"/>
      <c r="F7" s="399"/>
      <c r="G7" s="399"/>
      <c r="H7" s="401"/>
      <c r="I7" s="403"/>
      <c r="J7" s="405"/>
    </row>
    <row r="8" spans="1:10">
      <c r="A8" s="391">
        <v>2</v>
      </c>
      <c r="B8" s="393" t="s">
        <v>47</v>
      </c>
      <c r="C8" s="395" t="s">
        <v>48</v>
      </c>
      <c r="D8" s="73" t="s">
        <v>49</v>
      </c>
      <c r="E8" s="397">
        <v>0.4470486111111111</v>
      </c>
      <c r="F8" s="399">
        <v>0.53722222222222216</v>
      </c>
      <c r="G8" s="399">
        <f>F8-E8</f>
        <v>9.0173611111111052E-2</v>
      </c>
      <c r="H8" s="401"/>
      <c r="I8" s="403"/>
      <c r="J8" s="405">
        <v>70</v>
      </c>
    </row>
    <row r="9" spans="1:10">
      <c r="A9" s="391"/>
      <c r="B9" s="393"/>
      <c r="C9" s="395"/>
      <c r="D9" s="71" t="s">
        <v>50</v>
      </c>
      <c r="E9" s="397"/>
      <c r="F9" s="399"/>
      <c r="G9" s="399"/>
      <c r="H9" s="401"/>
      <c r="I9" s="403"/>
      <c r="J9" s="405"/>
    </row>
    <row r="10" spans="1:10">
      <c r="A10" s="391"/>
      <c r="B10" s="393"/>
      <c r="C10" s="395"/>
      <c r="D10" s="72" t="s">
        <v>51</v>
      </c>
      <c r="E10" s="397"/>
      <c r="F10" s="399"/>
      <c r="G10" s="399"/>
      <c r="H10" s="401"/>
      <c r="I10" s="403"/>
      <c r="J10" s="405"/>
    </row>
    <row r="11" spans="1:10">
      <c r="A11" s="391">
        <v>3</v>
      </c>
      <c r="B11" s="393" t="s">
        <v>52</v>
      </c>
      <c r="C11" s="395" t="s">
        <v>53</v>
      </c>
      <c r="D11" s="73" t="s">
        <v>54</v>
      </c>
      <c r="E11" s="397">
        <v>0.44126157407407413</v>
      </c>
      <c r="F11" s="399">
        <v>0.55421296296296296</v>
      </c>
      <c r="G11" s="399">
        <f>F11-E11</f>
        <v>0.11295138888888884</v>
      </c>
      <c r="H11" s="401"/>
      <c r="I11" s="403"/>
      <c r="J11" s="405">
        <v>50</v>
      </c>
    </row>
    <row r="12" spans="1:10">
      <c r="A12" s="391"/>
      <c r="B12" s="393"/>
      <c r="C12" s="395"/>
      <c r="D12" s="71" t="s">
        <v>55</v>
      </c>
      <c r="E12" s="397"/>
      <c r="F12" s="399"/>
      <c r="G12" s="399"/>
      <c r="H12" s="401"/>
      <c r="I12" s="403"/>
      <c r="J12" s="405"/>
    </row>
    <row r="13" spans="1:10">
      <c r="A13" s="391"/>
      <c r="B13" s="393"/>
      <c r="C13" s="395"/>
      <c r="D13" s="72" t="s">
        <v>56</v>
      </c>
      <c r="E13" s="397"/>
      <c r="F13" s="399"/>
      <c r="G13" s="399"/>
      <c r="H13" s="401"/>
      <c r="I13" s="403"/>
      <c r="J13" s="405"/>
    </row>
    <row r="14" spans="1:10">
      <c r="A14" s="391">
        <v>4</v>
      </c>
      <c r="B14" s="393" t="s">
        <v>57</v>
      </c>
      <c r="C14" s="395" t="s">
        <v>43</v>
      </c>
      <c r="D14" s="73" t="s">
        <v>58</v>
      </c>
      <c r="E14" s="397">
        <v>0.45009259259259254</v>
      </c>
      <c r="F14" s="399">
        <v>0.54842592592592598</v>
      </c>
      <c r="G14" s="399">
        <f>F14-E14</f>
        <v>9.8333333333333439E-2</v>
      </c>
      <c r="H14" s="401"/>
      <c r="I14" s="403">
        <v>-3</v>
      </c>
      <c r="J14" s="405">
        <v>0</v>
      </c>
    </row>
    <row r="15" spans="1:10">
      <c r="A15" s="391"/>
      <c r="B15" s="393"/>
      <c r="C15" s="395"/>
      <c r="D15" s="71" t="s">
        <v>59</v>
      </c>
      <c r="E15" s="397"/>
      <c r="F15" s="399"/>
      <c r="G15" s="399"/>
      <c r="H15" s="401"/>
      <c r="I15" s="403"/>
      <c r="J15" s="405"/>
    </row>
    <row r="16" spans="1:10" ht="15.75" thickBot="1">
      <c r="A16" s="412"/>
      <c r="B16" s="413"/>
      <c r="C16" s="414"/>
      <c r="D16" s="74" t="s">
        <v>60</v>
      </c>
      <c r="E16" s="415"/>
      <c r="F16" s="416"/>
      <c r="G16" s="416"/>
      <c r="H16" s="406"/>
      <c r="I16" s="407"/>
      <c r="J16" s="408"/>
    </row>
    <row r="17" spans="1:10" ht="15.75" thickBot="1">
      <c r="A17" s="409" t="s">
        <v>61</v>
      </c>
      <c r="B17" s="410"/>
      <c r="C17" s="410"/>
      <c r="D17" s="410"/>
      <c r="E17" s="410"/>
      <c r="F17" s="410"/>
      <c r="G17" s="410"/>
      <c r="H17" s="410"/>
      <c r="I17" s="410"/>
      <c r="J17" s="411"/>
    </row>
    <row r="18" spans="1:10">
      <c r="A18" s="390">
        <v>1</v>
      </c>
      <c r="B18" s="392" t="s">
        <v>62</v>
      </c>
      <c r="C18" s="394" t="s">
        <v>63</v>
      </c>
      <c r="D18" s="70" t="s">
        <v>64</v>
      </c>
      <c r="E18" s="396">
        <v>0.44472222222222224</v>
      </c>
      <c r="F18" s="398">
        <v>0.52523148148148147</v>
      </c>
      <c r="G18" s="398">
        <f>F18-E18</f>
        <v>8.0509259259259225E-2</v>
      </c>
      <c r="H18" s="400"/>
      <c r="I18" s="392"/>
      <c r="J18" s="404">
        <v>100</v>
      </c>
    </row>
    <row r="19" spans="1:10">
      <c r="A19" s="391"/>
      <c r="B19" s="393"/>
      <c r="C19" s="395"/>
      <c r="D19" s="71" t="s">
        <v>65</v>
      </c>
      <c r="E19" s="397"/>
      <c r="F19" s="399"/>
      <c r="G19" s="399"/>
      <c r="H19" s="401"/>
      <c r="I19" s="393"/>
      <c r="J19" s="405"/>
    </row>
    <row r="20" spans="1:10">
      <c r="A20" s="391"/>
      <c r="B20" s="393"/>
      <c r="C20" s="395"/>
      <c r="D20" s="71" t="s">
        <v>66</v>
      </c>
      <c r="E20" s="397"/>
      <c r="F20" s="399"/>
      <c r="G20" s="399"/>
      <c r="H20" s="401"/>
      <c r="I20" s="393"/>
      <c r="J20" s="405"/>
    </row>
    <row r="21" spans="1:10">
      <c r="A21" s="391">
        <v>2</v>
      </c>
      <c r="B21" s="393" t="s">
        <v>47</v>
      </c>
      <c r="C21" s="395" t="s">
        <v>48</v>
      </c>
      <c r="D21" s="73" t="s">
        <v>67</v>
      </c>
      <c r="E21" s="397">
        <v>0.44458333333333333</v>
      </c>
      <c r="F21" s="399">
        <v>0.5261689814814815</v>
      </c>
      <c r="G21" s="399">
        <f>F21-E21</f>
        <v>8.1585648148148171E-2</v>
      </c>
      <c r="H21" s="401"/>
      <c r="I21" s="393"/>
      <c r="J21" s="405">
        <v>70</v>
      </c>
    </row>
    <row r="22" spans="1:10">
      <c r="A22" s="391"/>
      <c r="B22" s="393"/>
      <c r="C22" s="395"/>
      <c r="D22" s="71" t="s">
        <v>68</v>
      </c>
      <c r="E22" s="397"/>
      <c r="F22" s="399"/>
      <c r="G22" s="399"/>
      <c r="H22" s="401"/>
      <c r="I22" s="393"/>
      <c r="J22" s="405"/>
    </row>
    <row r="23" spans="1:10">
      <c r="A23" s="391"/>
      <c r="B23" s="393"/>
      <c r="C23" s="395"/>
      <c r="D23" s="71" t="s">
        <v>69</v>
      </c>
      <c r="E23" s="397"/>
      <c r="F23" s="399"/>
      <c r="G23" s="399"/>
      <c r="H23" s="401"/>
      <c r="I23" s="393"/>
      <c r="J23" s="405"/>
    </row>
    <row r="24" spans="1:10">
      <c r="A24" s="391">
        <v>3</v>
      </c>
      <c r="B24" s="393" t="s">
        <v>70</v>
      </c>
      <c r="C24" s="395" t="s">
        <v>43</v>
      </c>
      <c r="D24" s="73" t="s">
        <v>71</v>
      </c>
      <c r="E24" s="397">
        <v>0.44216435185185188</v>
      </c>
      <c r="F24" s="399">
        <v>0.53336805555555555</v>
      </c>
      <c r="G24" s="399">
        <f>F24-E24</f>
        <v>9.1203703703703676E-2</v>
      </c>
      <c r="H24" s="401"/>
      <c r="I24" s="393"/>
      <c r="J24" s="405">
        <v>50</v>
      </c>
    </row>
    <row r="25" spans="1:10">
      <c r="A25" s="391"/>
      <c r="B25" s="393"/>
      <c r="C25" s="395"/>
      <c r="D25" s="71" t="s">
        <v>72</v>
      </c>
      <c r="E25" s="397"/>
      <c r="F25" s="399"/>
      <c r="G25" s="399"/>
      <c r="H25" s="401"/>
      <c r="I25" s="393"/>
      <c r="J25" s="405"/>
    </row>
    <row r="26" spans="1:10" ht="15.75" thickBot="1">
      <c r="A26" s="412"/>
      <c r="B26" s="413"/>
      <c r="C26" s="414"/>
      <c r="D26" s="74" t="s">
        <v>73</v>
      </c>
      <c r="E26" s="415"/>
      <c r="F26" s="416"/>
      <c r="G26" s="416"/>
      <c r="H26" s="406"/>
      <c r="I26" s="413"/>
      <c r="J26" s="408"/>
    </row>
    <row r="27" spans="1:10" ht="15.75" thickBot="1">
      <c r="A27" s="409" t="s">
        <v>74</v>
      </c>
      <c r="B27" s="410"/>
      <c r="C27" s="410"/>
      <c r="D27" s="410"/>
      <c r="E27" s="410"/>
      <c r="F27" s="410"/>
      <c r="G27" s="410"/>
      <c r="H27" s="410"/>
      <c r="I27" s="410"/>
      <c r="J27" s="411"/>
    </row>
    <row r="28" spans="1:10">
      <c r="A28" s="390">
        <v>1</v>
      </c>
      <c r="B28" s="392" t="s">
        <v>75</v>
      </c>
      <c r="C28" s="394" t="s">
        <v>76</v>
      </c>
      <c r="D28" s="75" t="s">
        <v>77</v>
      </c>
      <c r="E28" s="396">
        <v>0.44591435185185185</v>
      </c>
      <c r="F28" s="398">
        <v>0.50910879629629624</v>
      </c>
      <c r="G28" s="398">
        <f>F28-E28</f>
        <v>6.3194444444444386E-2</v>
      </c>
      <c r="H28" s="400"/>
      <c r="I28" s="392"/>
      <c r="J28" s="404">
        <v>0</v>
      </c>
    </row>
    <row r="29" spans="1:10">
      <c r="A29" s="391"/>
      <c r="B29" s="393"/>
      <c r="C29" s="395"/>
      <c r="D29" s="71" t="s">
        <v>78</v>
      </c>
      <c r="E29" s="397"/>
      <c r="F29" s="399"/>
      <c r="G29" s="399"/>
      <c r="H29" s="401"/>
      <c r="I29" s="393"/>
      <c r="J29" s="405"/>
    </row>
    <row r="30" spans="1:10" ht="15.75" thickBot="1">
      <c r="A30" s="412"/>
      <c r="B30" s="413"/>
      <c r="C30" s="414"/>
      <c r="D30" s="74"/>
      <c r="E30" s="415"/>
      <c r="F30" s="416"/>
      <c r="G30" s="416"/>
      <c r="H30" s="406"/>
      <c r="I30" s="413"/>
      <c r="J30" s="408"/>
    </row>
    <row r="31" spans="1:10" ht="15.75" thickBot="1">
      <c r="A31" s="409" t="s">
        <v>79</v>
      </c>
      <c r="B31" s="410"/>
      <c r="C31" s="410"/>
      <c r="D31" s="410"/>
      <c r="E31" s="410"/>
      <c r="F31" s="410"/>
      <c r="G31" s="410"/>
      <c r="H31" s="410"/>
      <c r="I31" s="410"/>
      <c r="J31" s="411"/>
    </row>
    <row r="32" spans="1:10">
      <c r="A32" s="390">
        <v>1</v>
      </c>
      <c r="B32" s="392" t="s">
        <v>80</v>
      </c>
      <c r="C32" s="394" t="s">
        <v>81</v>
      </c>
      <c r="D32" s="75" t="s">
        <v>82</v>
      </c>
      <c r="E32" s="396">
        <v>0.43930555555555556</v>
      </c>
      <c r="F32" s="398">
        <v>0.59021990740740737</v>
      </c>
      <c r="G32" s="398">
        <f>F32-E32</f>
        <v>0.15091435185185181</v>
      </c>
      <c r="H32" s="400"/>
      <c r="I32" s="392"/>
      <c r="J32" s="404">
        <v>100</v>
      </c>
    </row>
    <row r="33" spans="1:10">
      <c r="A33" s="391"/>
      <c r="B33" s="393"/>
      <c r="C33" s="395"/>
      <c r="D33" s="71" t="s">
        <v>83</v>
      </c>
      <c r="E33" s="397"/>
      <c r="F33" s="399"/>
      <c r="G33" s="399"/>
      <c r="H33" s="401"/>
      <c r="I33" s="393"/>
      <c r="J33" s="405"/>
    </row>
    <row r="34" spans="1:10">
      <c r="A34" s="391"/>
      <c r="B34" s="393"/>
      <c r="C34" s="395"/>
      <c r="D34" s="72" t="s">
        <v>84</v>
      </c>
      <c r="E34" s="397"/>
      <c r="F34" s="399"/>
      <c r="G34" s="399"/>
      <c r="H34" s="401"/>
      <c r="I34" s="393"/>
      <c r="J34" s="405"/>
    </row>
    <row r="35" spans="1:10">
      <c r="A35" s="417">
        <v>2</v>
      </c>
      <c r="B35" s="418" t="s">
        <v>52</v>
      </c>
      <c r="C35" s="419" t="s">
        <v>53</v>
      </c>
      <c r="D35" s="76" t="s">
        <v>85</v>
      </c>
      <c r="E35" s="420">
        <v>0.44331018518518522</v>
      </c>
      <c r="F35" s="421">
        <v>0.59894675925925933</v>
      </c>
      <c r="G35" s="421">
        <f>F35-E35</f>
        <v>0.15563657407407411</v>
      </c>
      <c r="H35" s="422"/>
      <c r="I35" s="418"/>
      <c r="J35" s="423">
        <v>70</v>
      </c>
    </row>
    <row r="36" spans="1:10">
      <c r="A36" s="391"/>
      <c r="B36" s="393"/>
      <c r="C36" s="395"/>
      <c r="D36" s="71" t="s">
        <v>86</v>
      </c>
      <c r="E36" s="397"/>
      <c r="F36" s="399"/>
      <c r="G36" s="399"/>
      <c r="H36" s="401"/>
      <c r="I36" s="393"/>
      <c r="J36" s="405"/>
    </row>
    <row r="37" spans="1:10" ht="15.75" thickBot="1">
      <c r="A37" s="412"/>
      <c r="B37" s="413"/>
      <c r="C37" s="414"/>
      <c r="D37" s="74" t="s">
        <v>87</v>
      </c>
      <c r="E37" s="415"/>
      <c r="F37" s="416"/>
      <c r="G37" s="416"/>
      <c r="H37" s="406"/>
      <c r="I37" s="413"/>
      <c r="J37" s="408"/>
    </row>
    <row r="38" spans="1:10" ht="15.75" thickBot="1">
      <c r="A38" s="409" t="s">
        <v>88</v>
      </c>
      <c r="B38" s="410"/>
      <c r="C38" s="410"/>
      <c r="D38" s="410"/>
      <c r="E38" s="410"/>
      <c r="F38" s="410"/>
      <c r="G38" s="410"/>
      <c r="H38" s="410"/>
      <c r="I38" s="410"/>
      <c r="J38" s="411"/>
    </row>
    <row r="39" spans="1:10">
      <c r="A39" s="390">
        <v>1</v>
      </c>
      <c r="B39" s="392" t="s">
        <v>70</v>
      </c>
      <c r="C39" s="394" t="s">
        <v>43</v>
      </c>
      <c r="D39" s="70" t="s">
        <v>89</v>
      </c>
      <c r="E39" s="396">
        <v>0.45851851851851855</v>
      </c>
      <c r="F39" s="398">
        <v>0.5388425925925926</v>
      </c>
      <c r="G39" s="398">
        <f>F39-E39</f>
        <v>8.0324074074074048E-2</v>
      </c>
      <c r="H39" s="400"/>
      <c r="I39" s="392"/>
      <c r="J39" s="404">
        <v>100</v>
      </c>
    </row>
    <row r="40" spans="1:10">
      <c r="A40" s="391"/>
      <c r="B40" s="393"/>
      <c r="C40" s="395"/>
      <c r="D40" s="71" t="s">
        <v>90</v>
      </c>
      <c r="E40" s="397"/>
      <c r="F40" s="399"/>
      <c r="G40" s="399"/>
      <c r="H40" s="401"/>
      <c r="I40" s="393"/>
      <c r="J40" s="405"/>
    </row>
    <row r="41" spans="1:10">
      <c r="A41" s="391"/>
      <c r="B41" s="393"/>
      <c r="C41" s="395"/>
      <c r="D41" s="72" t="s">
        <v>91</v>
      </c>
      <c r="E41" s="397"/>
      <c r="F41" s="399"/>
      <c r="G41" s="399"/>
      <c r="H41" s="401"/>
      <c r="I41" s="393"/>
      <c r="J41" s="405"/>
    </row>
    <row r="42" spans="1:10">
      <c r="A42" s="391">
        <v>2</v>
      </c>
      <c r="B42" s="393" t="s">
        <v>92</v>
      </c>
      <c r="C42" s="395" t="s">
        <v>76</v>
      </c>
      <c r="D42" s="73" t="s">
        <v>93</v>
      </c>
      <c r="E42" s="397">
        <v>0.43762731481481482</v>
      </c>
      <c r="F42" s="399">
        <v>0.53763888888888889</v>
      </c>
      <c r="G42" s="399">
        <f>F42-E42</f>
        <v>0.10001157407407407</v>
      </c>
      <c r="H42" s="401"/>
      <c r="I42" s="393"/>
      <c r="J42" s="405">
        <v>70</v>
      </c>
    </row>
    <row r="43" spans="1:10">
      <c r="A43" s="391"/>
      <c r="B43" s="393"/>
      <c r="C43" s="395"/>
      <c r="D43" s="71" t="s">
        <v>94</v>
      </c>
      <c r="E43" s="397"/>
      <c r="F43" s="399"/>
      <c r="G43" s="399"/>
      <c r="H43" s="401"/>
      <c r="I43" s="393"/>
      <c r="J43" s="405"/>
    </row>
    <row r="44" spans="1:10">
      <c r="A44" s="391"/>
      <c r="B44" s="393"/>
      <c r="C44" s="395"/>
      <c r="D44" s="72" t="s">
        <v>95</v>
      </c>
      <c r="E44" s="397"/>
      <c r="F44" s="399"/>
      <c r="G44" s="399"/>
      <c r="H44" s="401"/>
      <c r="I44" s="393"/>
      <c r="J44" s="405"/>
    </row>
    <row r="45" spans="1:10">
      <c r="A45" s="391">
        <v>3</v>
      </c>
      <c r="B45" s="393" t="s">
        <v>96</v>
      </c>
      <c r="C45" s="395" t="s">
        <v>76</v>
      </c>
      <c r="D45" s="73" t="s">
        <v>97</v>
      </c>
      <c r="E45" s="397">
        <v>0.44465277777777779</v>
      </c>
      <c r="F45" s="399">
        <v>0.58283564814814814</v>
      </c>
      <c r="G45" s="399">
        <f>F45-E45</f>
        <v>0.13818287037037036</v>
      </c>
      <c r="H45" s="401"/>
      <c r="I45" s="393"/>
      <c r="J45" s="405">
        <v>50</v>
      </c>
    </row>
    <row r="46" spans="1:10">
      <c r="A46" s="391"/>
      <c r="B46" s="393"/>
      <c r="C46" s="395"/>
      <c r="D46" s="71" t="s">
        <v>99</v>
      </c>
      <c r="E46" s="397"/>
      <c r="F46" s="399"/>
      <c r="G46" s="399"/>
      <c r="H46" s="401"/>
      <c r="I46" s="393"/>
      <c r="J46" s="405"/>
    </row>
    <row r="47" spans="1:10">
      <c r="A47" s="391"/>
      <c r="B47" s="393"/>
      <c r="C47" s="395"/>
      <c r="D47" s="72" t="s">
        <v>100</v>
      </c>
      <c r="E47" s="397"/>
      <c r="F47" s="399"/>
      <c r="G47" s="399"/>
      <c r="H47" s="401"/>
      <c r="I47" s="393"/>
      <c r="J47" s="405"/>
    </row>
    <row r="48" spans="1:10">
      <c r="A48" s="391">
        <v>4</v>
      </c>
      <c r="B48" s="393" t="s">
        <v>101</v>
      </c>
      <c r="C48" s="395" t="s">
        <v>76</v>
      </c>
      <c r="D48" s="73" t="s">
        <v>102</v>
      </c>
      <c r="E48" s="397">
        <v>0.448125</v>
      </c>
      <c r="F48" s="399">
        <v>0.62173611111111116</v>
      </c>
      <c r="G48" s="399">
        <f>F48-E48</f>
        <v>0.17361111111111116</v>
      </c>
      <c r="H48" s="401"/>
      <c r="I48" s="393" t="s">
        <v>98</v>
      </c>
      <c r="J48" s="405"/>
    </row>
    <row r="49" spans="1:10">
      <c r="A49" s="391"/>
      <c r="B49" s="393"/>
      <c r="C49" s="395"/>
      <c r="D49" s="71" t="s">
        <v>103</v>
      </c>
      <c r="E49" s="397"/>
      <c r="F49" s="399"/>
      <c r="G49" s="399"/>
      <c r="H49" s="401"/>
      <c r="I49" s="393"/>
      <c r="J49" s="405"/>
    </row>
    <row r="50" spans="1:10">
      <c r="A50" s="391"/>
      <c r="B50" s="393"/>
      <c r="C50" s="395"/>
      <c r="D50" s="72" t="s">
        <v>104</v>
      </c>
      <c r="E50" s="397"/>
      <c r="F50" s="399"/>
      <c r="G50" s="399"/>
      <c r="H50" s="401"/>
      <c r="I50" s="393"/>
      <c r="J50" s="405"/>
    </row>
    <row r="51" spans="1:10">
      <c r="A51" s="391">
        <v>5</v>
      </c>
      <c r="B51" s="393" t="s">
        <v>105</v>
      </c>
      <c r="C51" s="395" t="s">
        <v>76</v>
      </c>
      <c r="D51" s="73" t="s">
        <v>106</v>
      </c>
      <c r="E51" s="397">
        <v>0.45501157407407411</v>
      </c>
      <c r="F51" s="399">
        <v>0.53888888888888886</v>
      </c>
      <c r="G51" s="399">
        <f>F51-E51</f>
        <v>8.3877314814814752E-2</v>
      </c>
      <c r="H51" s="401"/>
      <c r="I51" s="403" t="s">
        <v>98</v>
      </c>
      <c r="J51" s="405"/>
    </row>
    <row r="52" spans="1:10">
      <c r="A52" s="391"/>
      <c r="B52" s="393"/>
      <c r="C52" s="395"/>
      <c r="D52" s="71" t="s">
        <v>107</v>
      </c>
      <c r="E52" s="397"/>
      <c r="F52" s="399"/>
      <c r="G52" s="399"/>
      <c r="H52" s="401"/>
      <c r="I52" s="403"/>
      <c r="J52" s="405"/>
    </row>
    <row r="53" spans="1:10">
      <c r="A53" s="391"/>
      <c r="B53" s="393"/>
      <c r="C53" s="395"/>
      <c r="D53" s="72" t="s">
        <v>108</v>
      </c>
      <c r="E53" s="397"/>
      <c r="F53" s="399"/>
      <c r="G53" s="399"/>
      <c r="H53" s="401"/>
      <c r="I53" s="403"/>
      <c r="J53" s="405"/>
    </row>
    <row r="54" spans="1:10">
      <c r="A54" s="391">
        <v>6</v>
      </c>
      <c r="B54" s="393" t="s">
        <v>109</v>
      </c>
      <c r="C54" s="395" t="s">
        <v>110</v>
      </c>
      <c r="D54" s="73" t="s">
        <v>111</v>
      </c>
      <c r="E54" s="426">
        <v>0.4201388888888889</v>
      </c>
      <c r="F54" s="428">
        <v>0.66666666666666663</v>
      </c>
      <c r="G54" s="399">
        <f>F54-E54</f>
        <v>0.24652777777777773</v>
      </c>
      <c r="H54" s="401"/>
      <c r="I54" s="393" t="s">
        <v>98</v>
      </c>
      <c r="J54" s="405"/>
    </row>
    <row r="55" spans="1:10">
      <c r="A55" s="391"/>
      <c r="B55" s="393"/>
      <c r="C55" s="395"/>
      <c r="D55" s="71" t="s">
        <v>112</v>
      </c>
      <c r="E55" s="426"/>
      <c r="F55" s="428"/>
      <c r="G55" s="399"/>
      <c r="H55" s="401"/>
      <c r="I55" s="393"/>
      <c r="J55" s="405"/>
    </row>
    <row r="56" spans="1:10" ht="15.75" thickBot="1">
      <c r="A56" s="412"/>
      <c r="B56" s="413"/>
      <c r="C56" s="414"/>
      <c r="D56" s="74" t="s">
        <v>113</v>
      </c>
      <c r="E56" s="427"/>
      <c r="F56" s="429"/>
      <c r="G56" s="416"/>
      <c r="H56" s="406"/>
      <c r="I56" s="413"/>
      <c r="J56" s="408"/>
    </row>
    <row r="57" spans="1:10" ht="18.75" thickBot="1">
      <c r="A57" s="409" t="s">
        <v>114</v>
      </c>
      <c r="B57" s="424"/>
      <c r="C57" s="424"/>
      <c r="D57" s="424"/>
      <c r="E57" s="424"/>
      <c r="F57" s="424"/>
      <c r="G57" s="424"/>
      <c r="H57" s="424"/>
      <c r="I57" s="424"/>
      <c r="J57" s="425"/>
    </row>
    <row r="58" spans="1:10">
      <c r="A58" s="390">
        <v>1</v>
      </c>
      <c r="B58" s="392" t="s">
        <v>115</v>
      </c>
      <c r="C58" s="394" t="s">
        <v>76</v>
      </c>
      <c r="D58" s="70" t="s">
        <v>116</v>
      </c>
      <c r="E58" s="396">
        <v>0.43776620370370373</v>
      </c>
      <c r="F58" s="398">
        <v>0.61777777777777776</v>
      </c>
      <c r="G58" s="398">
        <f>F58-E58</f>
        <v>0.18001157407407403</v>
      </c>
      <c r="H58" s="400"/>
      <c r="I58" s="392"/>
      <c r="J58" s="404">
        <v>100</v>
      </c>
    </row>
    <row r="59" spans="1:10">
      <c r="A59" s="391"/>
      <c r="B59" s="393"/>
      <c r="C59" s="395"/>
      <c r="D59" s="71" t="s">
        <v>117</v>
      </c>
      <c r="E59" s="397"/>
      <c r="F59" s="399"/>
      <c r="G59" s="399"/>
      <c r="H59" s="401"/>
      <c r="I59" s="393"/>
      <c r="J59" s="405"/>
    </row>
    <row r="60" spans="1:10" ht="15.75" thickBot="1">
      <c r="A60" s="412"/>
      <c r="B60" s="413"/>
      <c r="C60" s="414"/>
      <c r="D60" s="74" t="s">
        <v>118</v>
      </c>
      <c r="E60" s="415"/>
      <c r="F60" s="416"/>
      <c r="G60" s="416"/>
      <c r="H60" s="406"/>
      <c r="I60" s="413"/>
      <c r="J60" s="408"/>
    </row>
    <row r="61" spans="1:10" ht="15.75" thickBot="1">
      <c r="A61" s="409" t="s">
        <v>119</v>
      </c>
      <c r="B61" s="410"/>
      <c r="C61" s="410"/>
      <c r="D61" s="410"/>
      <c r="E61" s="410"/>
      <c r="F61" s="410"/>
      <c r="G61" s="410"/>
      <c r="H61" s="410"/>
      <c r="I61" s="410"/>
      <c r="J61" s="411"/>
    </row>
    <row r="62" spans="1:10">
      <c r="A62" s="390">
        <v>1</v>
      </c>
      <c r="B62" s="392" t="s">
        <v>120</v>
      </c>
      <c r="C62" s="394" t="s">
        <v>121</v>
      </c>
      <c r="D62" s="70" t="s">
        <v>122</v>
      </c>
      <c r="E62" s="396">
        <v>0.43763888888888891</v>
      </c>
      <c r="F62" s="398">
        <v>0.54170138888888886</v>
      </c>
      <c r="G62" s="398">
        <f>F62-E62</f>
        <v>0.10406249999999995</v>
      </c>
      <c r="H62" s="400"/>
      <c r="I62" s="392"/>
      <c r="J62" s="404">
        <v>100</v>
      </c>
    </row>
    <row r="63" spans="1:10">
      <c r="A63" s="391"/>
      <c r="B63" s="393"/>
      <c r="C63" s="395"/>
      <c r="D63" s="71" t="s">
        <v>123</v>
      </c>
      <c r="E63" s="397"/>
      <c r="F63" s="399"/>
      <c r="G63" s="399"/>
      <c r="H63" s="401"/>
      <c r="I63" s="393"/>
      <c r="J63" s="405"/>
    </row>
    <row r="64" spans="1:10">
      <c r="A64" s="391"/>
      <c r="B64" s="393"/>
      <c r="C64" s="395"/>
      <c r="D64" s="72" t="s">
        <v>124</v>
      </c>
      <c r="E64" s="397"/>
      <c r="F64" s="399"/>
      <c r="G64" s="399"/>
      <c r="H64" s="401"/>
      <c r="I64" s="393"/>
      <c r="J64" s="405"/>
    </row>
    <row r="65" spans="1:10">
      <c r="A65" s="391">
        <v>2</v>
      </c>
      <c r="B65" s="393" t="s">
        <v>125</v>
      </c>
      <c r="C65" s="395" t="s">
        <v>126</v>
      </c>
      <c r="D65" s="73" t="s">
        <v>127</v>
      </c>
      <c r="E65" s="397">
        <v>0.45151620370370371</v>
      </c>
      <c r="F65" s="399">
        <v>0.59159722222222222</v>
      </c>
      <c r="G65" s="421">
        <f>F65-E65</f>
        <v>0.14008101851851851</v>
      </c>
      <c r="H65" s="401"/>
      <c r="I65" s="393"/>
      <c r="J65" s="405">
        <v>70</v>
      </c>
    </row>
    <row r="66" spans="1:10">
      <c r="A66" s="391"/>
      <c r="B66" s="393"/>
      <c r="C66" s="395"/>
      <c r="D66" s="71" t="s">
        <v>128</v>
      </c>
      <c r="E66" s="397"/>
      <c r="F66" s="399"/>
      <c r="G66" s="399"/>
      <c r="H66" s="401"/>
      <c r="I66" s="393"/>
      <c r="J66" s="405"/>
    </row>
    <row r="67" spans="1:10">
      <c r="A67" s="391"/>
      <c r="B67" s="393"/>
      <c r="C67" s="395"/>
      <c r="D67" s="72" t="s">
        <v>129</v>
      </c>
      <c r="E67" s="397"/>
      <c r="F67" s="399"/>
      <c r="G67" s="399"/>
      <c r="H67" s="401"/>
      <c r="I67" s="393"/>
      <c r="J67" s="405"/>
    </row>
    <row r="68" spans="1:10">
      <c r="A68" s="391">
        <v>3</v>
      </c>
      <c r="B68" s="393" t="s">
        <v>130</v>
      </c>
      <c r="C68" s="395" t="s">
        <v>131</v>
      </c>
      <c r="D68" s="73" t="s">
        <v>132</v>
      </c>
      <c r="E68" s="397">
        <v>0.44820601851851855</v>
      </c>
      <c r="F68" s="399">
        <v>0.59087962962962959</v>
      </c>
      <c r="G68" s="421">
        <f>F68-E68</f>
        <v>0.14267361111111104</v>
      </c>
      <c r="H68" s="401"/>
      <c r="I68" s="393"/>
      <c r="J68" s="405">
        <v>50</v>
      </c>
    </row>
    <row r="69" spans="1:10">
      <c r="A69" s="391"/>
      <c r="B69" s="393"/>
      <c r="C69" s="395"/>
      <c r="D69" s="71" t="s">
        <v>133</v>
      </c>
      <c r="E69" s="397"/>
      <c r="F69" s="399"/>
      <c r="G69" s="399"/>
      <c r="H69" s="401"/>
      <c r="I69" s="393"/>
      <c r="J69" s="405"/>
    </row>
    <row r="70" spans="1:10">
      <c r="A70" s="391"/>
      <c r="B70" s="393"/>
      <c r="C70" s="395"/>
      <c r="D70" s="72" t="s">
        <v>134</v>
      </c>
      <c r="E70" s="397"/>
      <c r="F70" s="399"/>
      <c r="G70" s="399"/>
      <c r="H70" s="401"/>
      <c r="I70" s="393"/>
      <c r="J70" s="405"/>
    </row>
    <row r="71" spans="1:10">
      <c r="A71" s="391">
        <v>4</v>
      </c>
      <c r="B71" s="418" t="s">
        <v>115</v>
      </c>
      <c r="C71" s="419" t="s">
        <v>76</v>
      </c>
      <c r="D71" s="73" t="s">
        <v>135</v>
      </c>
      <c r="E71" s="397">
        <v>0.44538194444444446</v>
      </c>
      <c r="F71" s="399">
        <v>0.62320601851851853</v>
      </c>
      <c r="G71" s="421">
        <f>F71-E71</f>
        <v>0.17782407407407408</v>
      </c>
      <c r="H71" s="401"/>
      <c r="I71" s="393" t="s">
        <v>98</v>
      </c>
      <c r="J71" s="405"/>
    </row>
    <row r="72" spans="1:10">
      <c r="A72" s="391"/>
      <c r="B72" s="393"/>
      <c r="C72" s="395"/>
      <c r="D72" s="71" t="s">
        <v>136</v>
      </c>
      <c r="E72" s="397"/>
      <c r="F72" s="399"/>
      <c r="G72" s="399"/>
      <c r="H72" s="401"/>
      <c r="I72" s="393"/>
      <c r="J72" s="405"/>
    </row>
    <row r="73" spans="1:10">
      <c r="A73" s="391"/>
      <c r="B73" s="393"/>
      <c r="C73" s="395"/>
      <c r="D73" s="72" t="s">
        <v>137</v>
      </c>
      <c r="E73" s="397"/>
      <c r="F73" s="399"/>
      <c r="G73" s="399"/>
      <c r="H73" s="401"/>
      <c r="I73" s="393"/>
      <c r="J73" s="405"/>
    </row>
    <row r="74" spans="1:10">
      <c r="A74" s="391">
        <v>5</v>
      </c>
      <c r="B74" s="393" t="s">
        <v>62</v>
      </c>
      <c r="C74" s="419" t="s">
        <v>63</v>
      </c>
      <c r="D74" s="73" t="s">
        <v>138</v>
      </c>
      <c r="E74" s="397">
        <v>0.44348379629629631</v>
      </c>
      <c r="F74" s="399">
        <v>0.63024305555555549</v>
      </c>
      <c r="G74" s="421">
        <f>F74-E74</f>
        <v>0.18675925925925918</v>
      </c>
      <c r="H74" s="401"/>
      <c r="I74" s="393" t="s">
        <v>98</v>
      </c>
      <c r="J74" s="405"/>
    </row>
    <row r="75" spans="1:10">
      <c r="A75" s="391"/>
      <c r="B75" s="393"/>
      <c r="C75" s="395"/>
      <c r="D75" s="71" t="s">
        <v>139</v>
      </c>
      <c r="E75" s="397"/>
      <c r="F75" s="399"/>
      <c r="G75" s="399"/>
      <c r="H75" s="401"/>
      <c r="I75" s="393"/>
      <c r="J75" s="405"/>
    </row>
    <row r="76" spans="1:10" ht="15.75" thickBot="1">
      <c r="A76" s="412"/>
      <c r="B76" s="413"/>
      <c r="C76" s="414"/>
      <c r="D76" s="74" t="s">
        <v>140</v>
      </c>
      <c r="E76" s="415"/>
      <c r="F76" s="416"/>
      <c r="G76" s="416"/>
      <c r="H76" s="406"/>
      <c r="I76" s="413"/>
      <c r="J76" s="408"/>
    </row>
    <row r="77" spans="1:10" ht="15.75" thickBot="1">
      <c r="A77" s="409" t="s">
        <v>141</v>
      </c>
      <c r="B77" s="410"/>
      <c r="C77" s="410"/>
      <c r="D77" s="410"/>
      <c r="E77" s="410"/>
      <c r="F77" s="410"/>
      <c r="G77" s="410"/>
      <c r="H77" s="410"/>
      <c r="I77" s="410"/>
      <c r="J77" s="411"/>
    </row>
    <row r="78" spans="1:10">
      <c r="A78" s="390">
        <v>1</v>
      </c>
      <c r="B78" s="392" t="s">
        <v>115</v>
      </c>
      <c r="C78" s="394" t="s">
        <v>76</v>
      </c>
      <c r="D78" s="70" t="s">
        <v>142</v>
      </c>
      <c r="E78" s="396">
        <v>0.43778935185185186</v>
      </c>
      <c r="F78" s="398">
        <v>0.56327546296296294</v>
      </c>
      <c r="G78" s="398">
        <f>F78-E78</f>
        <v>0.12548611111111108</v>
      </c>
      <c r="H78" s="400"/>
      <c r="I78" s="392"/>
      <c r="J78" s="404">
        <v>100</v>
      </c>
    </row>
    <row r="79" spans="1:10">
      <c r="A79" s="391"/>
      <c r="B79" s="393"/>
      <c r="C79" s="395"/>
      <c r="D79" s="71" t="s">
        <v>143</v>
      </c>
      <c r="E79" s="397"/>
      <c r="F79" s="399"/>
      <c r="G79" s="399"/>
      <c r="H79" s="401"/>
      <c r="I79" s="393"/>
      <c r="J79" s="405"/>
    </row>
    <row r="80" spans="1:10" ht="15.75" thickBot="1">
      <c r="A80" s="412"/>
      <c r="B80" s="413"/>
      <c r="C80" s="414"/>
      <c r="D80" s="74" t="s">
        <v>144</v>
      </c>
      <c r="E80" s="415"/>
      <c r="F80" s="416"/>
      <c r="G80" s="416"/>
      <c r="H80" s="406"/>
      <c r="I80" s="413"/>
      <c r="J80" s="408"/>
    </row>
    <row r="81" spans="1:10" ht="15.75" thickBot="1">
      <c r="A81" s="430" t="s">
        <v>145</v>
      </c>
      <c r="B81" s="431"/>
      <c r="C81" s="431"/>
      <c r="D81" s="431"/>
      <c r="E81" s="431"/>
      <c r="F81" s="431"/>
      <c r="G81" s="431"/>
      <c r="H81" s="431"/>
      <c r="I81" s="431"/>
      <c r="J81" s="432"/>
    </row>
    <row r="82" spans="1:10">
      <c r="A82" s="72">
        <v>1</v>
      </c>
      <c r="B82" s="72"/>
      <c r="C82" s="72" t="s">
        <v>146</v>
      </c>
      <c r="D82" s="77" t="s">
        <v>147</v>
      </c>
    </row>
    <row r="83" spans="1:10">
      <c r="A83" s="57">
        <v>2</v>
      </c>
      <c r="B83" s="57"/>
      <c r="C83" s="57" t="s">
        <v>146</v>
      </c>
      <c r="D83" s="78" t="s">
        <v>148</v>
      </c>
    </row>
    <row r="84" spans="1:10">
      <c r="A84" s="57">
        <v>3</v>
      </c>
      <c r="B84" s="57"/>
      <c r="C84" s="57" t="s">
        <v>146</v>
      </c>
      <c r="D84" s="78" t="s">
        <v>149</v>
      </c>
    </row>
    <row r="85" spans="1:10">
      <c r="A85" s="57">
        <v>4</v>
      </c>
      <c r="B85" s="57"/>
      <c r="C85" s="57" t="s">
        <v>150</v>
      </c>
      <c r="D85" s="78" t="s">
        <v>151</v>
      </c>
    </row>
    <row r="86" spans="1:10">
      <c r="A86" s="57">
        <v>5</v>
      </c>
      <c r="B86" s="57"/>
      <c r="C86" s="57" t="s">
        <v>152</v>
      </c>
      <c r="D86" s="78" t="s">
        <v>153</v>
      </c>
    </row>
    <row r="87" spans="1:10">
      <c r="A87" s="57">
        <v>6</v>
      </c>
      <c r="B87" s="57"/>
      <c r="C87" s="57" t="s">
        <v>152</v>
      </c>
      <c r="D87" s="78" t="s">
        <v>154</v>
      </c>
    </row>
    <row r="88" spans="1:10">
      <c r="A88" s="57">
        <v>7</v>
      </c>
      <c r="B88" s="57"/>
      <c r="C88" s="57" t="s">
        <v>152</v>
      </c>
      <c r="D88" s="78" t="s">
        <v>155</v>
      </c>
    </row>
    <row r="89" spans="1:10">
      <c r="A89" s="57">
        <v>8</v>
      </c>
      <c r="B89" s="57"/>
      <c r="C89" s="57" t="s">
        <v>156</v>
      </c>
      <c r="D89" s="78" t="s">
        <v>157</v>
      </c>
    </row>
    <row r="90" spans="1:10">
      <c r="A90" s="57">
        <v>9</v>
      </c>
      <c r="B90" s="57"/>
      <c r="C90" s="57" t="s">
        <v>156</v>
      </c>
      <c r="D90" s="78" t="s">
        <v>158</v>
      </c>
    </row>
    <row r="91" spans="1:10">
      <c r="A91" s="57">
        <v>10</v>
      </c>
      <c r="B91" s="57"/>
      <c r="C91" s="57" t="s">
        <v>156</v>
      </c>
      <c r="D91" s="78" t="s">
        <v>159</v>
      </c>
    </row>
    <row r="92" spans="1:10">
      <c r="A92" s="57">
        <v>11</v>
      </c>
      <c r="B92" s="57"/>
      <c r="C92" s="57" t="s">
        <v>152</v>
      </c>
      <c r="D92" s="78" t="s">
        <v>160</v>
      </c>
    </row>
    <row r="93" spans="1:10">
      <c r="A93" s="57">
        <v>12</v>
      </c>
      <c r="B93" s="57"/>
      <c r="C93" s="57" t="s">
        <v>152</v>
      </c>
      <c r="D93" s="78" t="s">
        <v>161</v>
      </c>
    </row>
    <row r="94" spans="1:10">
      <c r="A94" s="57">
        <v>13</v>
      </c>
      <c r="B94" s="57"/>
      <c r="C94" s="57" t="s">
        <v>156</v>
      </c>
      <c r="D94" s="78" t="s">
        <v>162</v>
      </c>
    </row>
    <row r="95" spans="1:10">
      <c r="A95" s="57">
        <v>14</v>
      </c>
      <c r="B95" s="57"/>
      <c r="C95" s="57" t="s">
        <v>156</v>
      </c>
      <c r="D95" s="78" t="s">
        <v>163</v>
      </c>
    </row>
    <row r="96" spans="1:10">
      <c r="A96" s="57">
        <v>15</v>
      </c>
      <c r="B96" s="57"/>
      <c r="C96" s="57" t="s">
        <v>152</v>
      </c>
      <c r="D96" s="78" t="s">
        <v>164</v>
      </c>
    </row>
    <row r="97" spans="1:4">
      <c r="A97" s="57">
        <v>16</v>
      </c>
      <c r="B97" s="57"/>
      <c r="C97" s="57" t="s">
        <v>165</v>
      </c>
      <c r="D97" s="78" t="s">
        <v>166</v>
      </c>
    </row>
    <row r="98" spans="1:4">
      <c r="A98" s="57">
        <v>17</v>
      </c>
      <c r="B98" s="57"/>
      <c r="C98" s="57" t="s">
        <v>167</v>
      </c>
      <c r="D98" s="78" t="s">
        <v>168</v>
      </c>
    </row>
    <row r="99" spans="1:4">
      <c r="A99" s="57">
        <v>18</v>
      </c>
      <c r="B99" s="57"/>
      <c r="C99" s="57" t="s">
        <v>167</v>
      </c>
      <c r="D99" s="78" t="s">
        <v>169</v>
      </c>
    </row>
    <row r="100" spans="1:4">
      <c r="A100" s="57">
        <v>19</v>
      </c>
      <c r="B100" s="57"/>
      <c r="C100" s="57" t="s">
        <v>170</v>
      </c>
      <c r="D100" s="79" t="s">
        <v>171</v>
      </c>
    </row>
    <row r="101" spans="1:4">
      <c r="A101" s="80">
        <v>20</v>
      </c>
      <c r="B101" s="57"/>
      <c r="C101" s="57" t="s">
        <v>170</v>
      </c>
      <c r="D101" s="78" t="s">
        <v>172</v>
      </c>
    </row>
  </sheetData>
  <mergeCells count="218">
    <mergeCell ref="H78:H80"/>
    <mergeCell ref="I78:I80"/>
    <mergeCell ref="J78:J80"/>
    <mergeCell ref="A81:J81"/>
    <mergeCell ref="H74:H76"/>
    <mergeCell ref="I74:I76"/>
    <mergeCell ref="J74:J76"/>
    <mergeCell ref="A77:J77"/>
    <mergeCell ref="A78:A80"/>
    <mergeCell ref="B78:B80"/>
    <mergeCell ref="C78:C80"/>
    <mergeCell ref="E78:E80"/>
    <mergeCell ref="F78:F80"/>
    <mergeCell ref="G78:G80"/>
    <mergeCell ref="A74:A76"/>
    <mergeCell ref="B74:B76"/>
    <mergeCell ref="C74:C76"/>
    <mergeCell ref="E74:E76"/>
    <mergeCell ref="F74:F76"/>
    <mergeCell ref="G74:G76"/>
    <mergeCell ref="A71:A73"/>
    <mergeCell ref="B71:B73"/>
    <mergeCell ref="C71:C73"/>
    <mergeCell ref="E71:E73"/>
    <mergeCell ref="F71:F73"/>
    <mergeCell ref="G71:G73"/>
    <mergeCell ref="H71:H73"/>
    <mergeCell ref="I71:I73"/>
    <mergeCell ref="J71:J73"/>
    <mergeCell ref="A68:A70"/>
    <mergeCell ref="B68:B70"/>
    <mergeCell ref="C68:C70"/>
    <mergeCell ref="E68:E70"/>
    <mergeCell ref="F68:F70"/>
    <mergeCell ref="G68:G70"/>
    <mergeCell ref="H68:H70"/>
    <mergeCell ref="I68:I70"/>
    <mergeCell ref="J68:J70"/>
    <mergeCell ref="A65:A67"/>
    <mergeCell ref="B65:B67"/>
    <mergeCell ref="C65:C67"/>
    <mergeCell ref="E65:E67"/>
    <mergeCell ref="F65:F67"/>
    <mergeCell ref="G65:G67"/>
    <mergeCell ref="H65:H67"/>
    <mergeCell ref="I65:I67"/>
    <mergeCell ref="J65:J67"/>
    <mergeCell ref="A61:J61"/>
    <mergeCell ref="A62:A64"/>
    <mergeCell ref="B62:B64"/>
    <mergeCell ref="C62:C64"/>
    <mergeCell ref="E62:E64"/>
    <mergeCell ref="F62:F64"/>
    <mergeCell ref="G62:G64"/>
    <mergeCell ref="H62:H64"/>
    <mergeCell ref="I62:I64"/>
    <mergeCell ref="J62:J64"/>
    <mergeCell ref="H54:H56"/>
    <mergeCell ref="I54:I56"/>
    <mergeCell ref="J54:J56"/>
    <mergeCell ref="A57:J57"/>
    <mergeCell ref="A58:A60"/>
    <mergeCell ref="B58:B60"/>
    <mergeCell ref="C58:C60"/>
    <mergeCell ref="E58:E60"/>
    <mergeCell ref="F58:F60"/>
    <mergeCell ref="G58:G60"/>
    <mergeCell ref="A54:A56"/>
    <mergeCell ref="B54:B56"/>
    <mergeCell ref="C54:C56"/>
    <mergeCell ref="E54:E56"/>
    <mergeCell ref="F54:F56"/>
    <mergeCell ref="G54:G56"/>
    <mergeCell ref="H58:H60"/>
    <mergeCell ref="I58:I60"/>
    <mergeCell ref="J58:J60"/>
    <mergeCell ref="A51:A53"/>
    <mergeCell ref="B51:B53"/>
    <mergeCell ref="C51:C53"/>
    <mergeCell ref="E51:E53"/>
    <mergeCell ref="F51:F53"/>
    <mergeCell ref="G51:G53"/>
    <mergeCell ref="H51:H53"/>
    <mergeCell ref="I51:I53"/>
    <mergeCell ref="J51:J53"/>
    <mergeCell ref="A48:A50"/>
    <mergeCell ref="B48:B50"/>
    <mergeCell ref="C48:C50"/>
    <mergeCell ref="E48:E50"/>
    <mergeCell ref="F48:F50"/>
    <mergeCell ref="G48:G50"/>
    <mergeCell ref="H48:H50"/>
    <mergeCell ref="I48:I50"/>
    <mergeCell ref="J48:J50"/>
    <mergeCell ref="H42:H44"/>
    <mergeCell ref="I42:I44"/>
    <mergeCell ref="J42:J44"/>
    <mergeCell ref="A45:A47"/>
    <mergeCell ref="B45:B47"/>
    <mergeCell ref="C45:C47"/>
    <mergeCell ref="E45:E47"/>
    <mergeCell ref="F45:F47"/>
    <mergeCell ref="G45:G47"/>
    <mergeCell ref="H45:H47"/>
    <mergeCell ref="A42:A44"/>
    <mergeCell ref="B42:B44"/>
    <mergeCell ref="C42:C44"/>
    <mergeCell ref="E42:E44"/>
    <mergeCell ref="F42:F44"/>
    <mergeCell ref="G42:G44"/>
    <mergeCell ref="I45:I47"/>
    <mergeCell ref="J45:J47"/>
    <mergeCell ref="A38:J38"/>
    <mergeCell ref="A39:A41"/>
    <mergeCell ref="B39:B41"/>
    <mergeCell ref="C39:C41"/>
    <mergeCell ref="E39:E41"/>
    <mergeCell ref="F39:F41"/>
    <mergeCell ref="G39:G41"/>
    <mergeCell ref="H39:H41"/>
    <mergeCell ref="I39:I41"/>
    <mergeCell ref="J39:J41"/>
    <mergeCell ref="A35:A37"/>
    <mergeCell ref="B35:B37"/>
    <mergeCell ref="C35:C37"/>
    <mergeCell ref="E35:E37"/>
    <mergeCell ref="F35:F37"/>
    <mergeCell ref="G35:G37"/>
    <mergeCell ref="H35:H37"/>
    <mergeCell ref="I35:I37"/>
    <mergeCell ref="J35:J37"/>
    <mergeCell ref="A31:J31"/>
    <mergeCell ref="A32:A34"/>
    <mergeCell ref="B32:B34"/>
    <mergeCell ref="C32:C34"/>
    <mergeCell ref="E32:E34"/>
    <mergeCell ref="F32:F34"/>
    <mergeCell ref="G32:G34"/>
    <mergeCell ref="H32:H34"/>
    <mergeCell ref="I32:I34"/>
    <mergeCell ref="J32:J34"/>
    <mergeCell ref="A27:J27"/>
    <mergeCell ref="A28:A30"/>
    <mergeCell ref="B28:B30"/>
    <mergeCell ref="C28:C30"/>
    <mergeCell ref="E28:E30"/>
    <mergeCell ref="F28:F30"/>
    <mergeCell ref="G28:G30"/>
    <mergeCell ref="H28:H30"/>
    <mergeCell ref="I28:I30"/>
    <mergeCell ref="J28:J30"/>
    <mergeCell ref="A24:A26"/>
    <mergeCell ref="B24:B26"/>
    <mergeCell ref="C24:C26"/>
    <mergeCell ref="E24:E26"/>
    <mergeCell ref="F24:F26"/>
    <mergeCell ref="G24:G26"/>
    <mergeCell ref="H24:H26"/>
    <mergeCell ref="I24:I26"/>
    <mergeCell ref="J24:J26"/>
    <mergeCell ref="A21:A23"/>
    <mergeCell ref="B21:B23"/>
    <mergeCell ref="C21:C23"/>
    <mergeCell ref="E21:E23"/>
    <mergeCell ref="F21:F23"/>
    <mergeCell ref="G21:G23"/>
    <mergeCell ref="H21:H23"/>
    <mergeCell ref="I21:I23"/>
    <mergeCell ref="J21:J23"/>
    <mergeCell ref="H14:H16"/>
    <mergeCell ref="I14:I16"/>
    <mergeCell ref="J14:J16"/>
    <mergeCell ref="A17:J17"/>
    <mergeCell ref="A18:A20"/>
    <mergeCell ref="B18:B20"/>
    <mergeCell ref="C18:C20"/>
    <mergeCell ref="E18:E20"/>
    <mergeCell ref="F18:F20"/>
    <mergeCell ref="G18:G20"/>
    <mergeCell ref="A14:A16"/>
    <mergeCell ref="B14:B16"/>
    <mergeCell ref="C14:C16"/>
    <mergeCell ref="E14:E16"/>
    <mergeCell ref="F14:F16"/>
    <mergeCell ref="G14:G16"/>
    <mergeCell ref="H18:H20"/>
    <mergeCell ref="I18:I20"/>
    <mergeCell ref="J18:J20"/>
    <mergeCell ref="A11:A13"/>
    <mergeCell ref="B11:B13"/>
    <mergeCell ref="C11:C13"/>
    <mergeCell ref="E11:E13"/>
    <mergeCell ref="F11:F13"/>
    <mergeCell ref="G11:G13"/>
    <mergeCell ref="H11:H13"/>
    <mergeCell ref="I11:I13"/>
    <mergeCell ref="J11:J13"/>
    <mergeCell ref="A8:A10"/>
    <mergeCell ref="B8:B10"/>
    <mergeCell ref="C8:C10"/>
    <mergeCell ref="E8:E10"/>
    <mergeCell ref="F8:F10"/>
    <mergeCell ref="G8:G10"/>
    <mergeCell ref="H8:H10"/>
    <mergeCell ref="I8:I10"/>
    <mergeCell ref="J8:J10"/>
    <mergeCell ref="A1:J1"/>
    <mergeCell ref="A2:J2"/>
    <mergeCell ref="A4:J4"/>
    <mergeCell ref="A5:A7"/>
    <mergeCell ref="B5:B7"/>
    <mergeCell ref="C5:C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M26" sqref="M26"/>
    </sheetView>
  </sheetViews>
  <sheetFormatPr defaultRowHeight="15"/>
  <cols>
    <col min="2" max="2" width="10.28515625" customWidth="1"/>
    <col min="3" max="3" width="11" customWidth="1"/>
  </cols>
  <sheetData>
    <row r="1" spans="1:16">
      <c r="A1" s="81"/>
      <c r="B1" s="82"/>
      <c r="C1" s="436" t="s">
        <v>180</v>
      </c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6">
      <c r="A2" s="81"/>
      <c r="B2" s="82"/>
      <c r="D2" s="83"/>
      <c r="F2" s="436" t="s">
        <v>181</v>
      </c>
      <c r="G2" s="436"/>
      <c r="H2" s="436"/>
      <c r="I2" s="436"/>
      <c r="J2" s="436"/>
      <c r="M2" s="84"/>
    </row>
    <row r="3" spans="1:16">
      <c r="A3" s="81"/>
      <c r="B3" s="82"/>
      <c r="D3" s="83"/>
      <c r="F3" s="84"/>
      <c r="G3" s="84"/>
      <c r="H3" s="84"/>
      <c r="I3" s="84"/>
      <c r="J3" s="84"/>
      <c r="M3" s="84"/>
    </row>
    <row r="4" spans="1:16">
      <c r="A4" s="85"/>
      <c r="B4" s="86"/>
      <c r="C4" s="87"/>
      <c r="D4" s="87"/>
      <c r="E4" s="437" t="s">
        <v>182</v>
      </c>
      <c r="F4" s="437"/>
      <c r="G4" s="437"/>
      <c r="H4" s="438" t="s">
        <v>183</v>
      </c>
      <c r="I4" s="438" t="s">
        <v>184</v>
      </c>
      <c r="J4" s="437" t="s">
        <v>185</v>
      </c>
      <c r="K4" s="437"/>
      <c r="L4" s="439" t="s">
        <v>186</v>
      </c>
      <c r="M4" s="441" t="s">
        <v>187</v>
      </c>
      <c r="N4" s="433" t="s">
        <v>188</v>
      </c>
      <c r="O4" s="433" t="s">
        <v>189</v>
      </c>
      <c r="P4" s="433" t="s">
        <v>190</v>
      </c>
    </row>
    <row r="5" spans="1:16">
      <c r="A5" s="85" t="s">
        <v>191</v>
      </c>
      <c r="B5" s="86" t="s">
        <v>192</v>
      </c>
      <c r="C5" s="87" t="s">
        <v>193</v>
      </c>
      <c r="D5" s="87" t="s">
        <v>194</v>
      </c>
      <c r="E5" s="88" t="s">
        <v>195</v>
      </c>
      <c r="F5" s="88" t="s">
        <v>196</v>
      </c>
      <c r="G5" s="88" t="s">
        <v>197</v>
      </c>
      <c r="H5" s="438"/>
      <c r="I5" s="438"/>
      <c r="J5" s="88" t="s">
        <v>198</v>
      </c>
      <c r="K5" s="88" t="s">
        <v>199</v>
      </c>
      <c r="L5" s="440"/>
      <c r="M5" s="441"/>
      <c r="N5" s="434"/>
      <c r="O5" s="434"/>
      <c r="P5" s="434"/>
    </row>
    <row r="6" spans="1:16">
      <c r="A6" s="89" t="s">
        <v>200</v>
      </c>
      <c r="B6" s="90" t="s">
        <v>200</v>
      </c>
      <c r="C6" s="91" t="s">
        <v>201</v>
      </c>
      <c r="D6" s="92" t="s">
        <v>202</v>
      </c>
      <c r="E6" s="93">
        <v>0.42046296296296298</v>
      </c>
      <c r="F6" s="93">
        <v>0.46553240740740737</v>
      </c>
      <c r="G6" s="93">
        <f>F6-E6</f>
        <v>4.5069444444444384E-2</v>
      </c>
      <c r="H6" s="93" t="s">
        <v>203</v>
      </c>
      <c r="I6" s="94">
        <v>0</v>
      </c>
      <c r="J6" s="95">
        <v>100</v>
      </c>
      <c r="K6" s="91"/>
      <c r="L6" s="96">
        <v>100</v>
      </c>
      <c r="M6" s="97">
        <f t="shared" ref="M6:M14" si="0">K6+J6</f>
        <v>100</v>
      </c>
      <c r="N6" s="91" t="s">
        <v>204</v>
      </c>
      <c r="O6" s="91" t="s">
        <v>205</v>
      </c>
      <c r="P6" s="91" t="s">
        <v>206</v>
      </c>
    </row>
    <row r="7" spans="1:16">
      <c r="A7" s="89" t="s">
        <v>207</v>
      </c>
      <c r="B7" s="90" t="s">
        <v>207</v>
      </c>
      <c r="C7" s="91" t="s">
        <v>208</v>
      </c>
      <c r="D7" s="92" t="s">
        <v>202</v>
      </c>
      <c r="E7" s="93">
        <v>0.42496527777777776</v>
      </c>
      <c r="F7" s="93">
        <v>0.4707986111111111</v>
      </c>
      <c r="G7" s="93">
        <f t="shared" ref="G7:G14" si="1">F7-E7</f>
        <v>4.5833333333333337E-2</v>
      </c>
      <c r="H7" s="93" t="s">
        <v>203</v>
      </c>
      <c r="I7" s="94">
        <v>0</v>
      </c>
      <c r="J7" s="98">
        <v>70</v>
      </c>
      <c r="K7" s="91"/>
      <c r="L7" s="96">
        <v>70</v>
      </c>
      <c r="M7" s="97">
        <f t="shared" si="0"/>
        <v>70</v>
      </c>
      <c r="N7" s="91" t="s">
        <v>209</v>
      </c>
      <c r="O7" s="91" t="s">
        <v>210</v>
      </c>
      <c r="P7" s="91" t="s">
        <v>211</v>
      </c>
    </row>
    <row r="8" spans="1:16">
      <c r="A8" s="85" t="s">
        <v>212</v>
      </c>
      <c r="B8" s="90" t="s">
        <v>213</v>
      </c>
      <c r="C8" s="91" t="s">
        <v>214</v>
      </c>
      <c r="D8" s="92" t="s">
        <v>202</v>
      </c>
      <c r="E8" s="99">
        <v>0.42876157407407411</v>
      </c>
      <c r="F8" s="99">
        <v>0.51305555555555549</v>
      </c>
      <c r="G8" s="99">
        <f t="shared" si="1"/>
        <v>8.4293981481481373E-2</v>
      </c>
      <c r="H8" s="99" t="s">
        <v>203</v>
      </c>
      <c r="I8" s="100">
        <v>0</v>
      </c>
      <c r="J8" s="91"/>
      <c r="K8" s="91"/>
      <c r="L8" s="96">
        <v>0</v>
      </c>
      <c r="M8" s="101">
        <f t="shared" si="0"/>
        <v>0</v>
      </c>
      <c r="N8" s="435" t="s">
        <v>215</v>
      </c>
      <c r="O8" s="435"/>
      <c r="P8" s="435"/>
    </row>
    <row r="9" spans="1:16">
      <c r="A9" s="89" t="s">
        <v>200</v>
      </c>
      <c r="B9" s="90" t="s">
        <v>200</v>
      </c>
      <c r="C9" s="91" t="s">
        <v>216</v>
      </c>
      <c r="D9" s="102" t="s">
        <v>217</v>
      </c>
      <c r="E9" s="93">
        <v>0.42291666666666666</v>
      </c>
      <c r="F9" s="93">
        <v>0.47896990740740736</v>
      </c>
      <c r="G9" s="93">
        <f>F9-E9</f>
        <v>5.6053240740740695E-2</v>
      </c>
      <c r="H9" s="93" t="s">
        <v>203</v>
      </c>
      <c r="I9" s="94">
        <v>0</v>
      </c>
      <c r="J9" s="95">
        <v>100</v>
      </c>
      <c r="K9" s="91"/>
      <c r="L9" s="96">
        <v>100</v>
      </c>
      <c r="M9" s="97">
        <f t="shared" si="0"/>
        <v>100</v>
      </c>
      <c r="N9" s="91" t="s">
        <v>218</v>
      </c>
      <c r="O9" s="91" t="s">
        <v>219</v>
      </c>
      <c r="P9" s="91" t="s">
        <v>220</v>
      </c>
    </row>
    <row r="10" spans="1:16">
      <c r="A10" s="89" t="s">
        <v>207</v>
      </c>
      <c r="B10" s="90" t="s">
        <v>207</v>
      </c>
      <c r="C10" s="91" t="s">
        <v>221</v>
      </c>
      <c r="D10" s="102" t="s">
        <v>217</v>
      </c>
      <c r="E10" s="93">
        <v>0.42100694444444448</v>
      </c>
      <c r="F10" s="93">
        <v>0.50194444444444442</v>
      </c>
      <c r="G10" s="93">
        <f>F10-E10</f>
        <v>8.093749999999994E-2</v>
      </c>
      <c r="H10" s="93" t="s">
        <v>203</v>
      </c>
      <c r="I10" s="94">
        <v>0</v>
      </c>
      <c r="J10" s="98">
        <v>70</v>
      </c>
      <c r="K10" s="91"/>
      <c r="L10" s="96">
        <v>70</v>
      </c>
      <c r="M10" s="97">
        <f t="shared" si="0"/>
        <v>70</v>
      </c>
      <c r="N10" s="91" t="s">
        <v>222</v>
      </c>
      <c r="O10" s="91" t="s">
        <v>223</v>
      </c>
      <c r="P10" s="91" t="s">
        <v>224</v>
      </c>
    </row>
    <row r="11" spans="1:16">
      <c r="A11" s="89" t="s">
        <v>212</v>
      </c>
      <c r="B11" s="86" t="s">
        <v>212</v>
      </c>
      <c r="C11" s="91" t="s">
        <v>225</v>
      </c>
      <c r="D11" s="102" t="s">
        <v>217</v>
      </c>
      <c r="E11" s="93">
        <v>0.43131944444444448</v>
      </c>
      <c r="F11" s="93">
        <v>0.55798611111111118</v>
      </c>
      <c r="G11" s="93">
        <f>F11-E11</f>
        <v>0.12666666666666671</v>
      </c>
      <c r="H11" s="93" t="s">
        <v>203</v>
      </c>
      <c r="I11" s="94">
        <v>0</v>
      </c>
      <c r="J11" s="103">
        <v>50</v>
      </c>
      <c r="K11" s="91"/>
      <c r="L11" s="96">
        <v>50</v>
      </c>
      <c r="M11" s="97">
        <f t="shared" si="0"/>
        <v>50</v>
      </c>
      <c r="N11" s="91" t="s">
        <v>226</v>
      </c>
      <c r="O11" s="91" t="s">
        <v>227</v>
      </c>
      <c r="P11" s="91" t="s">
        <v>228</v>
      </c>
    </row>
    <row r="12" spans="1:16">
      <c r="A12" s="89" t="s">
        <v>229</v>
      </c>
      <c r="B12" s="86" t="s">
        <v>229</v>
      </c>
      <c r="C12" s="91" t="s">
        <v>230</v>
      </c>
      <c r="D12" s="102" t="s">
        <v>217</v>
      </c>
      <c r="E12" s="93">
        <v>0.42850694444444448</v>
      </c>
      <c r="F12" s="93">
        <v>0.5617361111111111</v>
      </c>
      <c r="G12" s="93">
        <f>F12-E12</f>
        <v>0.13322916666666662</v>
      </c>
      <c r="H12" s="93" t="s">
        <v>203</v>
      </c>
      <c r="I12" s="94">
        <v>0</v>
      </c>
      <c r="J12" s="104">
        <v>20</v>
      </c>
      <c r="K12" s="91"/>
      <c r="L12" s="96">
        <v>20</v>
      </c>
      <c r="M12" s="97">
        <f t="shared" si="0"/>
        <v>20</v>
      </c>
      <c r="N12" s="91" t="s">
        <v>231</v>
      </c>
      <c r="O12" s="91" t="s">
        <v>232</v>
      </c>
      <c r="P12" s="91" t="s">
        <v>233</v>
      </c>
    </row>
    <row r="13" spans="1:16">
      <c r="A13" s="85" t="s">
        <v>234</v>
      </c>
      <c r="B13" s="86" t="s">
        <v>234</v>
      </c>
      <c r="C13" s="91" t="s">
        <v>235</v>
      </c>
      <c r="D13" s="102" t="s">
        <v>217</v>
      </c>
      <c r="E13" s="93">
        <v>0.4252893518518519</v>
      </c>
      <c r="F13" s="93">
        <v>0.56140046296296298</v>
      </c>
      <c r="G13" s="93">
        <f t="shared" si="1"/>
        <v>0.13611111111111107</v>
      </c>
      <c r="H13" s="105" t="s">
        <v>203</v>
      </c>
      <c r="I13" s="94">
        <v>0</v>
      </c>
      <c r="J13" s="106">
        <v>10</v>
      </c>
      <c r="K13" s="91"/>
      <c r="L13" s="96">
        <v>10</v>
      </c>
      <c r="M13" s="97">
        <f t="shared" si="0"/>
        <v>10</v>
      </c>
      <c r="N13" s="91" t="s">
        <v>236</v>
      </c>
      <c r="O13" s="91" t="s">
        <v>237</v>
      </c>
      <c r="P13" s="91" t="s">
        <v>238</v>
      </c>
    </row>
    <row r="14" spans="1:16">
      <c r="A14" s="89" t="s">
        <v>200</v>
      </c>
      <c r="B14" s="90" t="s">
        <v>200</v>
      </c>
      <c r="C14" t="s">
        <v>239</v>
      </c>
      <c r="D14" s="107" t="s">
        <v>240</v>
      </c>
      <c r="E14" s="93">
        <v>0.43049768518518522</v>
      </c>
      <c r="F14" s="93">
        <v>0.5773611111111111</v>
      </c>
      <c r="G14" s="93">
        <f t="shared" si="1"/>
        <v>0.14686342592592588</v>
      </c>
      <c r="H14" s="93" t="s">
        <v>241</v>
      </c>
      <c r="I14" s="94">
        <v>0</v>
      </c>
      <c r="J14" s="95">
        <v>100</v>
      </c>
      <c r="K14" s="91">
        <v>25</v>
      </c>
      <c r="L14" s="87">
        <v>125</v>
      </c>
      <c r="M14" s="94">
        <f t="shared" si="0"/>
        <v>125</v>
      </c>
      <c r="N14" s="91" t="s">
        <v>242</v>
      </c>
      <c r="O14" s="91" t="s">
        <v>243</v>
      </c>
      <c r="P14" s="91" t="s">
        <v>244</v>
      </c>
    </row>
    <row r="15" spans="1:16">
      <c r="A15" s="89" t="s">
        <v>200</v>
      </c>
      <c r="B15" s="90" t="s">
        <v>213</v>
      </c>
      <c r="C15" s="91" t="s">
        <v>245</v>
      </c>
      <c r="D15" s="85" t="s">
        <v>246</v>
      </c>
      <c r="E15" s="99">
        <v>0.44439814814814821</v>
      </c>
      <c r="F15" s="99">
        <v>0.54275462962962961</v>
      </c>
      <c r="G15" s="108">
        <f>F15-E15</f>
        <v>9.8356481481481406E-2</v>
      </c>
      <c r="H15" s="109" t="s">
        <v>247</v>
      </c>
      <c r="I15" s="110">
        <v>0</v>
      </c>
      <c r="J15" s="86">
        <v>100</v>
      </c>
      <c r="K15" s="90">
        <v>25</v>
      </c>
      <c r="L15" s="111">
        <v>125</v>
      </c>
      <c r="M15" s="112">
        <v>0</v>
      </c>
      <c r="N15" s="90" t="s">
        <v>248</v>
      </c>
      <c r="O15" s="90" t="s">
        <v>249</v>
      </c>
      <c r="P15" s="90" t="s">
        <v>250</v>
      </c>
    </row>
    <row r="16" spans="1:16">
      <c r="A16" s="89" t="s">
        <v>207</v>
      </c>
      <c r="B16" s="90" t="s">
        <v>200</v>
      </c>
      <c r="C16" s="91" t="s">
        <v>251</v>
      </c>
      <c r="D16" s="85" t="s">
        <v>246</v>
      </c>
      <c r="E16" s="93">
        <v>0.43746527777777777</v>
      </c>
      <c r="F16" s="93">
        <v>0.57745370370370364</v>
      </c>
      <c r="G16" s="113">
        <f>F16-E16</f>
        <v>0.13998842592592586</v>
      </c>
      <c r="H16" s="105" t="s">
        <v>247</v>
      </c>
      <c r="I16" s="94">
        <v>0</v>
      </c>
      <c r="J16" s="87">
        <v>70</v>
      </c>
      <c r="K16" s="91">
        <v>20</v>
      </c>
      <c r="L16" s="96">
        <v>90</v>
      </c>
      <c r="M16" s="97">
        <v>120</v>
      </c>
      <c r="N16" s="91" t="s">
        <v>252</v>
      </c>
      <c r="O16" s="91" t="s">
        <v>253</v>
      </c>
      <c r="P16" s="91" t="s">
        <v>254</v>
      </c>
    </row>
    <row r="17" spans="1:16">
      <c r="A17" s="89" t="s">
        <v>212</v>
      </c>
      <c r="B17" s="90" t="s">
        <v>207</v>
      </c>
      <c r="C17" s="91" t="s">
        <v>255</v>
      </c>
      <c r="D17" s="85" t="s">
        <v>246</v>
      </c>
      <c r="E17" s="93">
        <v>0.4513773148148148</v>
      </c>
      <c r="F17" s="93">
        <v>0.60570601851851857</v>
      </c>
      <c r="G17" s="114">
        <f>F17-E17</f>
        <v>0.15432870370370377</v>
      </c>
      <c r="H17" s="105" t="s">
        <v>247</v>
      </c>
      <c r="I17" s="94">
        <v>0</v>
      </c>
      <c r="J17" s="87">
        <v>50</v>
      </c>
      <c r="K17" s="91">
        <v>15</v>
      </c>
      <c r="L17" s="96">
        <v>65</v>
      </c>
      <c r="M17" s="97">
        <v>85</v>
      </c>
      <c r="N17" s="91" t="s">
        <v>256</v>
      </c>
      <c r="O17" s="91" t="s">
        <v>257</v>
      </c>
      <c r="P17" s="91" t="s">
        <v>258</v>
      </c>
    </row>
    <row r="18" spans="1:16">
      <c r="A18" s="89" t="s">
        <v>229</v>
      </c>
      <c r="B18" s="90" t="s">
        <v>213</v>
      </c>
      <c r="C18" s="91" t="s">
        <v>259</v>
      </c>
      <c r="D18" s="85" t="s">
        <v>246</v>
      </c>
      <c r="E18" s="93">
        <v>0.44851851851851854</v>
      </c>
      <c r="F18" s="93">
        <v>0.60914351851851856</v>
      </c>
      <c r="G18" s="115">
        <f>F18-E18</f>
        <v>0.16062500000000002</v>
      </c>
      <c r="H18" s="105" t="s">
        <v>247</v>
      </c>
      <c r="I18" s="94">
        <v>0</v>
      </c>
      <c r="J18" s="87">
        <v>20</v>
      </c>
      <c r="K18" s="91">
        <v>20</v>
      </c>
      <c r="L18" s="96">
        <v>40</v>
      </c>
      <c r="M18" s="97">
        <v>0</v>
      </c>
      <c r="N18" s="116" t="s">
        <v>260</v>
      </c>
      <c r="O18" s="116" t="s">
        <v>261</v>
      </c>
      <c r="P18" s="116" t="s">
        <v>262</v>
      </c>
    </row>
    <row r="19" spans="1:16">
      <c r="A19" s="89" t="s">
        <v>234</v>
      </c>
      <c r="B19" s="90" t="s">
        <v>213</v>
      </c>
      <c r="C19" s="91" t="s">
        <v>263</v>
      </c>
      <c r="D19" s="85" t="s">
        <v>246</v>
      </c>
      <c r="E19" s="93">
        <v>0.43400462962962966</v>
      </c>
      <c r="F19" s="93">
        <v>0.55546296296296283</v>
      </c>
      <c r="G19" s="93">
        <f t="shared" ref="G19:G20" si="2">F19-E19</f>
        <v>0.12145833333333317</v>
      </c>
      <c r="H19" s="117" t="s">
        <v>264</v>
      </c>
      <c r="I19" s="100">
        <v>1</v>
      </c>
      <c r="J19" s="87">
        <v>0</v>
      </c>
      <c r="K19" s="91">
        <v>20</v>
      </c>
      <c r="L19" s="96">
        <v>0</v>
      </c>
      <c r="M19" s="97">
        <v>0</v>
      </c>
      <c r="N19" s="90" t="s">
        <v>265</v>
      </c>
      <c r="O19" s="90" t="s">
        <v>266</v>
      </c>
      <c r="P19" s="90" t="s">
        <v>267</v>
      </c>
    </row>
    <row r="20" spans="1:16">
      <c r="A20" s="89" t="s">
        <v>268</v>
      </c>
      <c r="B20" s="90" t="s">
        <v>213</v>
      </c>
      <c r="C20" s="91" t="s">
        <v>269</v>
      </c>
      <c r="D20" s="85" t="s">
        <v>246</v>
      </c>
      <c r="E20" s="93">
        <v>0.43050925925925931</v>
      </c>
      <c r="F20" s="93">
        <v>0.58863425925925927</v>
      </c>
      <c r="G20" s="93">
        <f t="shared" si="2"/>
        <v>0.15812499999999996</v>
      </c>
      <c r="H20" s="109" t="s">
        <v>270</v>
      </c>
      <c r="I20" s="100">
        <v>5</v>
      </c>
      <c r="J20" s="87">
        <v>0</v>
      </c>
      <c r="K20" s="90">
        <v>10</v>
      </c>
      <c r="L20" s="111">
        <v>0</v>
      </c>
      <c r="M20" s="97">
        <v>0</v>
      </c>
      <c r="N20" s="116" t="s">
        <v>271</v>
      </c>
      <c r="O20" s="116" t="s">
        <v>272</v>
      </c>
      <c r="P20" s="116" t="s">
        <v>273</v>
      </c>
    </row>
    <row r="21" spans="1:16">
      <c r="A21" s="89"/>
      <c r="B21" s="90" t="s">
        <v>274</v>
      </c>
      <c r="C21" s="91" t="s">
        <v>275</v>
      </c>
      <c r="D21" s="85" t="s">
        <v>246</v>
      </c>
      <c r="E21" s="91"/>
      <c r="F21" s="93"/>
      <c r="G21" s="93" t="s">
        <v>276</v>
      </c>
      <c r="H21" s="105"/>
      <c r="I21" s="94"/>
      <c r="J21" s="87"/>
      <c r="K21" s="91"/>
      <c r="L21" s="96">
        <v>0</v>
      </c>
      <c r="M21" s="97">
        <f t="shared" ref="M21:M28" si="3">K21+J21</f>
        <v>0</v>
      </c>
      <c r="N21" s="116" t="s">
        <v>277</v>
      </c>
      <c r="O21" s="116" t="s">
        <v>278</v>
      </c>
      <c r="P21" s="116" t="s">
        <v>279</v>
      </c>
    </row>
    <row r="22" spans="1:16">
      <c r="A22" s="89"/>
      <c r="B22" s="90" t="s">
        <v>274</v>
      </c>
      <c r="C22" s="91" t="s">
        <v>280</v>
      </c>
      <c r="D22" s="85" t="s">
        <v>246</v>
      </c>
      <c r="E22" s="91"/>
      <c r="F22" s="93"/>
      <c r="G22" s="93" t="s">
        <v>276</v>
      </c>
      <c r="H22" s="105"/>
      <c r="I22" s="94"/>
      <c r="J22" s="87"/>
      <c r="K22" s="91"/>
      <c r="L22" s="96">
        <v>0</v>
      </c>
      <c r="M22" s="97">
        <f t="shared" si="3"/>
        <v>0</v>
      </c>
      <c r="N22" s="91" t="s">
        <v>281</v>
      </c>
      <c r="O22" s="91" t="s">
        <v>282</v>
      </c>
      <c r="P22" s="91" t="s">
        <v>283</v>
      </c>
    </row>
    <row r="23" spans="1:16">
      <c r="A23" s="85" t="s">
        <v>200</v>
      </c>
      <c r="B23" s="86" t="s">
        <v>200</v>
      </c>
      <c r="C23" s="91" t="s">
        <v>284</v>
      </c>
      <c r="D23" s="118" t="s">
        <v>285</v>
      </c>
      <c r="E23" s="93">
        <v>0.44459490740740742</v>
      </c>
      <c r="F23" s="93">
        <v>0.52438657407407407</v>
      </c>
      <c r="G23" s="119">
        <f t="shared" ref="G23:G28" si="4">F23-E23</f>
        <v>7.979166666666665E-2</v>
      </c>
      <c r="H23" s="93" t="s">
        <v>241</v>
      </c>
      <c r="I23" s="94">
        <v>0</v>
      </c>
      <c r="J23" s="95">
        <v>100</v>
      </c>
      <c r="K23" s="91">
        <v>20</v>
      </c>
      <c r="L23" s="96">
        <v>120</v>
      </c>
      <c r="M23" s="97">
        <f t="shared" si="3"/>
        <v>120</v>
      </c>
      <c r="N23" s="91" t="s">
        <v>286</v>
      </c>
      <c r="O23" s="91" t="s">
        <v>287</v>
      </c>
      <c r="P23" s="91" t="s">
        <v>288</v>
      </c>
    </row>
    <row r="24" spans="1:16">
      <c r="A24" s="85" t="s">
        <v>207</v>
      </c>
      <c r="B24" s="86" t="s">
        <v>207</v>
      </c>
      <c r="C24" s="91" t="s">
        <v>289</v>
      </c>
      <c r="D24" s="118" t="s">
        <v>285</v>
      </c>
      <c r="E24" s="93">
        <v>0.43398148148148152</v>
      </c>
      <c r="F24" s="93">
        <v>0.51824074074074078</v>
      </c>
      <c r="G24" s="113">
        <f t="shared" si="4"/>
        <v>8.4259259259259256E-2</v>
      </c>
      <c r="H24" s="93" t="s">
        <v>241</v>
      </c>
      <c r="I24" s="94">
        <v>0</v>
      </c>
      <c r="J24" s="98">
        <v>70</v>
      </c>
      <c r="K24" s="91">
        <v>20</v>
      </c>
      <c r="L24" s="96">
        <v>90</v>
      </c>
      <c r="M24" s="97">
        <f t="shared" si="3"/>
        <v>90</v>
      </c>
      <c r="N24" s="91" t="s">
        <v>290</v>
      </c>
      <c r="O24" s="91" t="s">
        <v>291</v>
      </c>
      <c r="P24" s="91" t="s">
        <v>292</v>
      </c>
    </row>
    <row r="25" spans="1:16">
      <c r="A25" s="85" t="s">
        <v>212</v>
      </c>
      <c r="B25" s="86" t="s">
        <v>212</v>
      </c>
      <c r="C25" s="91" t="s">
        <v>293</v>
      </c>
      <c r="D25" s="118" t="s">
        <v>285</v>
      </c>
      <c r="E25" s="93">
        <v>0.43056712962962967</v>
      </c>
      <c r="F25" s="93">
        <v>0.51833333333333342</v>
      </c>
      <c r="G25" s="114">
        <f t="shared" si="4"/>
        <v>8.7766203703703749E-2</v>
      </c>
      <c r="H25" s="93" t="s">
        <v>241</v>
      </c>
      <c r="I25" s="94">
        <v>0</v>
      </c>
      <c r="J25" s="103">
        <v>50</v>
      </c>
      <c r="K25" s="91">
        <v>10</v>
      </c>
      <c r="L25" s="96">
        <v>60</v>
      </c>
      <c r="M25" s="97">
        <f t="shared" si="3"/>
        <v>60</v>
      </c>
      <c r="N25" s="91" t="s">
        <v>294</v>
      </c>
      <c r="O25" s="91" t="s">
        <v>295</v>
      </c>
      <c r="P25" s="91" t="s">
        <v>296</v>
      </c>
    </row>
    <row r="26" spans="1:16">
      <c r="A26" s="85" t="s">
        <v>229</v>
      </c>
      <c r="B26" s="86" t="s">
        <v>229</v>
      </c>
      <c r="C26" s="91" t="s">
        <v>297</v>
      </c>
      <c r="D26" s="118" t="s">
        <v>285</v>
      </c>
      <c r="E26" s="93">
        <v>0.43748842592592591</v>
      </c>
      <c r="F26" s="93">
        <v>0.54527777777777775</v>
      </c>
      <c r="G26" s="93">
        <f t="shared" si="4"/>
        <v>0.10778935185185184</v>
      </c>
      <c r="H26" s="105" t="s">
        <v>241</v>
      </c>
      <c r="I26" s="94">
        <v>0</v>
      </c>
      <c r="J26" s="104">
        <v>20</v>
      </c>
      <c r="K26" s="91">
        <v>15</v>
      </c>
      <c r="L26" s="96">
        <v>35</v>
      </c>
      <c r="M26" s="97">
        <f t="shared" si="3"/>
        <v>35</v>
      </c>
      <c r="N26" s="91" t="s">
        <v>298</v>
      </c>
      <c r="O26" s="91" t="s">
        <v>299</v>
      </c>
      <c r="P26" s="91" t="s">
        <v>300</v>
      </c>
    </row>
    <row r="27" spans="1:16">
      <c r="A27" s="85" t="s">
        <v>234</v>
      </c>
      <c r="B27" s="86" t="s">
        <v>301</v>
      </c>
      <c r="C27" s="91" t="s">
        <v>302</v>
      </c>
      <c r="D27" s="118" t="s">
        <v>285</v>
      </c>
      <c r="E27" s="93">
        <v>0.44107638888888895</v>
      </c>
      <c r="F27" s="93">
        <v>0.56937499999999996</v>
      </c>
      <c r="G27" s="93">
        <f t="shared" si="4"/>
        <v>0.12829861111111102</v>
      </c>
      <c r="H27" s="99" t="s">
        <v>303</v>
      </c>
      <c r="I27" s="100">
        <v>1</v>
      </c>
      <c r="J27" s="120">
        <v>0</v>
      </c>
      <c r="K27" s="91">
        <v>20</v>
      </c>
      <c r="L27" s="96">
        <v>20</v>
      </c>
      <c r="M27" s="97">
        <f t="shared" si="3"/>
        <v>20</v>
      </c>
      <c r="N27" s="91" t="s">
        <v>304</v>
      </c>
      <c r="O27" s="91" t="s">
        <v>305</v>
      </c>
      <c r="P27" s="91" t="s">
        <v>306</v>
      </c>
    </row>
    <row r="28" spans="1:16">
      <c r="A28" s="85" t="s">
        <v>200</v>
      </c>
      <c r="B28" s="86" t="s">
        <v>200</v>
      </c>
      <c r="C28" s="91" t="s">
        <v>307</v>
      </c>
      <c r="D28" s="121" t="s">
        <v>308</v>
      </c>
      <c r="E28" s="93">
        <v>0.4208101851851852</v>
      </c>
      <c r="F28" s="93">
        <v>0.56634259259259256</v>
      </c>
      <c r="G28" s="93">
        <f t="shared" si="4"/>
        <v>0.14553240740740736</v>
      </c>
      <c r="H28" s="93" t="s">
        <v>309</v>
      </c>
      <c r="I28" s="94">
        <v>0</v>
      </c>
      <c r="J28" s="91">
        <v>100</v>
      </c>
      <c r="K28" s="91">
        <v>15</v>
      </c>
      <c r="L28" s="96">
        <v>115</v>
      </c>
      <c r="M28" s="97">
        <f t="shared" si="3"/>
        <v>115</v>
      </c>
      <c r="N28" s="91" t="s">
        <v>310</v>
      </c>
      <c r="O28" s="91" t="s">
        <v>311</v>
      </c>
      <c r="P28" s="91" t="s">
        <v>312</v>
      </c>
    </row>
  </sheetData>
  <mergeCells count="12">
    <mergeCell ref="N4:N5"/>
    <mergeCell ref="O4:O5"/>
    <mergeCell ref="P4:P5"/>
    <mergeCell ref="N8:P8"/>
    <mergeCell ref="C1:M1"/>
    <mergeCell ref="F2:J2"/>
    <mergeCell ref="E4:G4"/>
    <mergeCell ref="H4:H5"/>
    <mergeCell ref="I4:I5"/>
    <mergeCell ref="J4:K4"/>
    <mergeCell ref="L4:L5"/>
    <mergeCell ref="M4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selection activeCell="J24" sqref="J24:J29"/>
    </sheetView>
  </sheetViews>
  <sheetFormatPr defaultRowHeight="15"/>
  <cols>
    <col min="3" max="3" width="15.5703125" customWidth="1"/>
    <col min="4" max="4" width="21.42578125" customWidth="1"/>
    <col min="10" max="10" width="12" customWidth="1"/>
  </cols>
  <sheetData>
    <row r="1" spans="1:10" ht="24" thickBot="1">
      <c r="A1" s="442" t="s">
        <v>316</v>
      </c>
      <c r="B1" s="443"/>
      <c r="C1" s="443"/>
      <c r="D1" s="443"/>
      <c r="E1" s="443"/>
      <c r="F1" s="443"/>
      <c r="G1" s="443"/>
      <c r="H1" s="443"/>
      <c r="I1" s="443"/>
      <c r="J1" s="444"/>
    </row>
    <row r="2" spans="1:10" ht="15.75" thickBot="1">
      <c r="A2" s="442" t="s">
        <v>317</v>
      </c>
      <c r="B2" s="445"/>
      <c r="C2" s="445"/>
      <c r="D2" s="445"/>
      <c r="E2" s="445"/>
      <c r="F2" s="445"/>
      <c r="G2" s="445"/>
      <c r="H2" s="445"/>
      <c r="I2" s="445"/>
      <c r="J2" s="446"/>
    </row>
    <row r="3" spans="1:10" ht="44.25" thickBot="1">
      <c r="A3" s="122" t="s">
        <v>318</v>
      </c>
      <c r="B3" s="123" t="s">
        <v>319</v>
      </c>
      <c r="C3" s="123" t="s">
        <v>320</v>
      </c>
      <c r="D3" s="123" t="s">
        <v>321</v>
      </c>
      <c r="E3" s="124" t="s">
        <v>322</v>
      </c>
      <c r="F3" s="124" t="s">
        <v>323</v>
      </c>
      <c r="G3" s="124" t="s">
        <v>324</v>
      </c>
      <c r="H3" s="124" t="s">
        <v>199</v>
      </c>
      <c r="I3" s="124" t="s">
        <v>325</v>
      </c>
      <c r="J3" s="125" t="s">
        <v>326</v>
      </c>
    </row>
    <row r="4" spans="1:10" ht="15.75" thickBot="1">
      <c r="A4" s="447" t="s">
        <v>327</v>
      </c>
      <c r="B4" s="448"/>
      <c r="C4" s="448"/>
      <c r="D4" s="448"/>
      <c r="E4" s="448"/>
      <c r="F4" s="448"/>
      <c r="G4" s="448"/>
      <c r="H4" s="448"/>
      <c r="I4" s="448"/>
      <c r="J4" s="449"/>
    </row>
    <row r="5" spans="1:10">
      <c r="A5" s="450">
        <v>1</v>
      </c>
      <c r="B5" s="451" t="s">
        <v>328</v>
      </c>
      <c r="C5" s="452" t="s">
        <v>315</v>
      </c>
      <c r="D5" s="126" t="s">
        <v>329</v>
      </c>
      <c r="E5" s="453">
        <v>0.46180555555555558</v>
      </c>
      <c r="F5" s="454">
        <v>0.54791666666666672</v>
      </c>
      <c r="G5" s="454">
        <f>F5-E5</f>
        <v>8.6111111111111138E-2</v>
      </c>
      <c r="H5" s="455">
        <v>20</v>
      </c>
      <c r="I5" s="456">
        <v>7</v>
      </c>
      <c r="J5" s="457">
        <v>120</v>
      </c>
    </row>
    <row r="6" spans="1:10">
      <c r="A6" s="450"/>
      <c r="B6" s="451"/>
      <c r="C6" s="452"/>
      <c r="D6" s="127" t="s">
        <v>330</v>
      </c>
      <c r="E6" s="453"/>
      <c r="F6" s="454"/>
      <c r="G6" s="454"/>
      <c r="H6" s="455"/>
      <c r="I6" s="456"/>
      <c r="J6" s="457"/>
    </row>
    <row r="7" spans="1:10">
      <c r="A7" s="450"/>
      <c r="B7" s="451"/>
      <c r="C7" s="452"/>
      <c r="D7" s="128" t="s">
        <v>331</v>
      </c>
      <c r="E7" s="453"/>
      <c r="F7" s="454"/>
      <c r="G7" s="454"/>
      <c r="H7" s="455"/>
      <c r="I7" s="456"/>
      <c r="J7" s="457"/>
    </row>
    <row r="8" spans="1:10">
      <c r="A8" s="450">
        <v>2</v>
      </c>
      <c r="B8" s="451" t="s">
        <v>332</v>
      </c>
      <c r="C8" s="452" t="s">
        <v>178</v>
      </c>
      <c r="D8" s="126" t="s">
        <v>333</v>
      </c>
      <c r="E8" s="453">
        <v>0.46180555555555558</v>
      </c>
      <c r="F8" s="454">
        <v>0.6020833333333333</v>
      </c>
      <c r="G8" s="454">
        <f>F8-E8</f>
        <v>0.14027777777777772</v>
      </c>
      <c r="H8" s="455">
        <v>15</v>
      </c>
      <c r="I8" s="456">
        <v>6</v>
      </c>
      <c r="J8" s="457">
        <v>15</v>
      </c>
    </row>
    <row r="9" spans="1:10">
      <c r="A9" s="450"/>
      <c r="B9" s="451"/>
      <c r="C9" s="452"/>
      <c r="D9" s="127" t="s">
        <v>334</v>
      </c>
      <c r="E9" s="453"/>
      <c r="F9" s="454"/>
      <c r="G9" s="454"/>
      <c r="H9" s="455"/>
      <c r="I9" s="456"/>
      <c r="J9" s="457"/>
    </row>
    <row r="10" spans="1:10" ht="15.75" thickBot="1">
      <c r="A10" s="450"/>
      <c r="B10" s="451"/>
      <c r="C10" s="452"/>
      <c r="D10" s="128" t="s">
        <v>335</v>
      </c>
      <c r="E10" s="453"/>
      <c r="F10" s="454"/>
      <c r="G10" s="454"/>
      <c r="H10" s="455"/>
      <c r="I10" s="456"/>
      <c r="J10" s="457"/>
    </row>
    <row r="11" spans="1:10" ht="15.75" thickBot="1">
      <c r="A11" s="447" t="s">
        <v>336</v>
      </c>
      <c r="B11" s="448"/>
      <c r="C11" s="448"/>
      <c r="D11" s="448"/>
      <c r="E11" s="448"/>
      <c r="F11" s="448"/>
      <c r="G11" s="448"/>
      <c r="H11" s="448"/>
      <c r="I11" s="448"/>
      <c r="J11" s="449"/>
    </row>
    <row r="12" spans="1:10">
      <c r="A12" s="458">
        <v>1</v>
      </c>
      <c r="B12" s="459" t="s">
        <v>337</v>
      </c>
      <c r="C12" s="460" t="s">
        <v>176</v>
      </c>
      <c r="D12" s="129" t="s">
        <v>338</v>
      </c>
      <c r="E12" s="461">
        <v>0.46875</v>
      </c>
      <c r="F12" s="462">
        <v>0.55486111111111114</v>
      </c>
      <c r="G12" s="462">
        <f>F12-E12</f>
        <v>8.6111111111111138E-2</v>
      </c>
      <c r="H12" s="463">
        <v>30</v>
      </c>
      <c r="I12" s="464">
        <v>7</v>
      </c>
      <c r="J12" s="465">
        <v>130</v>
      </c>
    </row>
    <row r="13" spans="1:10">
      <c r="A13" s="458"/>
      <c r="B13" s="459"/>
      <c r="C13" s="460"/>
      <c r="D13" s="130" t="s">
        <v>339</v>
      </c>
      <c r="E13" s="461"/>
      <c r="F13" s="462"/>
      <c r="G13" s="462"/>
      <c r="H13" s="463"/>
      <c r="I13" s="464"/>
      <c r="J13" s="465"/>
    </row>
    <row r="14" spans="1:10" ht="15.75" thickBot="1">
      <c r="A14" s="458"/>
      <c r="B14" s="459"/>
      <c r="C14" s="460"/>
      <c r="D14" s="131" t="s">
        <v>340</v>
      </c>
      <c r="E14" s="461"/>
      <c r="F14" s="462"/>
      <c r="G14" s="462"/>
      <c r="H14" s="463"/>
      <c r="I14" s="464"/>
      <c r="J14" s="465"/>
    </row>
    <row r="15" spans="1:10" ht="15.75" thickBot="1">
      <c r="A15" s="447" t="s">
        <v>341</v>
      </c>
      <c r="B15" s="448"/>
      <c r="C15" s="448"/>
      <c r="D15" s="448"/>
      <c r="E15" s="448"/>
      <c r="F15" s="448"/>
      <c r="G15" s="448"/>
      <c r="H15" s="448"/>
      <c r="I15" s="448"/>
      <c r="J15" s="449"/>
    </row>
    <row r="16" spans="1:10">
      <c r="A16" s="466">
        <v>1</v>
      </c>
      <c r="B16" s="459" t="s">
        <v>337</v>
      </c>
      <c r="C16" s="460" t="s">
        <v>176</v>
      </c>
      <c r="D16" s="132" t="s">
        <v>342</v>
      </c>
      <c r="E16" s="467">
        <v>0.45833333333333331</v>
      </c>
      <c r="F16" s="469">
        <v>0.58263888888888882</v>
      </c>
      <c r="G16" s="469">
        <f>F16-E16</f>
        <v>0.1243055555555555</v>
      </c>
      <c r="H16" s="471">
        <v>30</v>
      </c>
      <c r="I16" s="473">
        <v>1</v>
      </c>
      <c r="J16" s="474">
        <v>30</v>
      </c>
    </row>
    <row r="17" spans="1:10">
      <c r="A17" s="450"/>
      <c r="B17" s="459"/>
      <c r="C17" s="460"/>
      <c r="D17" s="132" t="s">
        <v>343</v>
      </c>
      <c r="E17" s="468"/>
      <c r="F17" s="470"/>
      <c r="G17" s="470"/>
      <c r="H17" s="472"/>
      <c r="I17" s="456"/>
      <c r="J17" s="475"/>
    </row>
    <row r="18" spans="1:10" ht="15.75" thickBot="1">
      <c r="A18" s="450"/>
      <c r="B18" s="459"/>
      <c r="C18" s="460"/>
      <c r="D18" s="133" t="s">
        <v>344</v>
      </c>
      <c r="E18" s="468"/>
      <c r="F18" s="470"/>
      <c r="G18" s="470"/>
      <c r="H18" s="472"/>
      <c r="I18" s="456"/>
      <c r="J18" s="475"/>
    </row>
    <row r="19" spans="1:10" ht="18.75" thickBot="1">
      <c r="A19" s="447" t="s">
        <v>345</v>
      </c>
      <c r="B19" s="476"/>
      <c r="C19" s="476"/>
      <c r="D19" s="476"/>
      <c r="E19" s="476"/>
      <c r="F19" s="476"/>
      <c r="G19" s="476"/>
      <c r="H19" s="476"/>
      <c r="I19" s="476"/>
      <c r="J19" s="477"/>
    </row>
    <row r="20" spans="1:10">
      <c r="A20" s="478">
        <v>1</v>
      </c>
      <c r="B20" s="479" t="s">
        <v>328</v>
      </c>
      <c r="C20" s="480" t="s">
        <v>315</v>
      </c>
      <c r="D20" s="134" t="s">
        <v>346</v>
      </c>
      <c r="E20" s="482">
        <v>0.45833333333333331</v>
      </c>
      <c r="F20" s="484">
        <v>0.54375000000000007</v>
      </c>
      <c r="G20" s="484">
        <f>F20-E20</f>
        <v>8.5416666666666752E-2</v>
      </c>
      <c r="H20" s="485">
        <v>20</v>
      </c>
      <c r="I20" s="486">
        <v>5</v>
      </c>
      <c r="J20" s="487">
        <v>120</v>
      </c>
    </row>
    <row r="21" spans="1:10">
      <c r="A21" s="458"/>
      <c r="B21" s="451"/>
      <c r="C21" s="481"/>
      <c r="D21" s="135" t="s">
        <v>347</v>
      </c>
      <c r="E21" s="483"/>
      <c r="F21" s="462"/>
      <c r="G21" s="462"/>
      <c r="H21" s="463"/>
      <c r="I21" s="464"/>
      <c r="J21" s="465"/>
    </row>
    <row r="22" spans="1:10" ht="15.75" thickBot="1">
      <c r="A22" s="458"/>
      <c r="B22" s="451"/>
      <c r="C22" s="481"/>
      <c r="D22" s="136" t="s">
        <v>348</v>
      </c>
      <c r="E22" s="483"/>
      <c r="F22" s="462"/>
      <c r="G22" s="462"/>
      <c r="H22" s="463"/>
      <c r="I22" s="464"/>
      <c r="J22" s="465"/>
    </row>
    <row r="23" spans="1:10" ht="18.75" thickBot="1">
      <c r="A23" s="447" t="s">
        <v>349</v>
      </c>
      <c r="B23" s="476"/>
      <c r="C23" s="476"/>
      <c r="D23" s="476"/>
      <c r="E23" s="476"/>
      <c r="F23" s="476"/>
      <c r="G23" s="476"/>
      <c r="H23" s="476"/>
      <c r="I23" s="476"/>
      <c r="J23" s="477"/>
    </row>
    <row r="24" spans="1:10">
      <c r="A24" s="478">
        <v>1</v>
      </c>
      <c r="B24" s="451" t="s">
        <v>307</v>
      </c>
      <c r="C24" s="452" t="s">
        <v>315</v>
      </c>
      <c r="D24" s="76" t="s">
        <v>350</v>
      </c>
      <c r="E24" s="482">
        <v>0.46527777777777773</v>
      </c>
      <c r="F24" s="484">
        <v>0.5180555555555556</v>
      </c>
      <c r="G24" s="484">
        <f>F24-E24</f>
        <v>5.2777777777777868E-2</v>
      </c>
      <c r="H24" s="485">
        <v>25</v>
      </c>
      <c r="I24" s="486">
        <v>9</v>
      </c>
      <c r="J24" s="487">
        <v>125</v>
      </c>
    </row>
    <row r="25" spans="1:10">
      <c r="A25" s="458"/>
      <c r="B25" s="451"/>
      <c r="C25" s="452"/>
      <c r="D25" s="130" t="s">
        <v>351</v>
      </c>
      <c r="E25" s="483"/>
      <c r="F25" s="462"/>
      <c r="G25" s="462"/>
      <c r="H25" s="463"/>
      <c r="I25" s="464"/>
      <c r="J25" s="465"/>
    </row>
    <row r="26" spans="1:10">
      <c r="A26" s="458"/>
      <c r="B26" s="451"/>
      <c r="C26" s="452"/>
      <c r="D26" s="131" t="s">
        <v>352</v>
      </c>
      <c r="E26" s="483"/>
      <c r="F26" s="462"/>
      <c r="G26" s="462"/>
      <c r="H26" s="463"/>
      <c r="I26" s="464"/>
      <c r="J26" s="465"/>
    </row>
    <row r="27" spans="1:10">
      <c r="A27" s="458">
        <v>2</v>
      </c>
      <c r="B27" s="451" t="s">
        <v>293</v>
      </c>
      <c r="C27" s="452" t="s">
        <v>315</v>
      </c>
      <c r="D27" s="76" t="s">
        <v>353</v>
      </c>
      <c r="E27" s="483">
        <v>0.45833333333333331</v>
      </c>
      <c r="F27" s="462">
        <v>0.52847222222222223</v>
      </c>
      <c r="G27" s="462">
        <f>F27-E27</f>
        <v>7.0138888888888917E-2</v>
      </c>
      <c r="H27" s="463">
        <v>20</v>
      </c>
      <c r="I27" s="464">
        <v>9</v>
      </c>
      <c r="J27" s="465">
        <v>90</v>
      </c>
    </row>
    <row r="28" spans="1:10">
      <c r="A28" s="458"/>
      <c r="B28" s="451"/>
      <c r="C28" s="452"/>
      <c r="D28" s="130" t="s">
        <v>354</v>
      </c>
      <c r="E28" s="483"/>
      <c r="F28" s="462"/>
      <c r="G28" s="462"/>
      <c r="H28" s="463"/>
      <c r="I28" s="464"/>
      <c r="J28" s="465"/>
    </row>
    <row r="29" spans="1:10">
      <c r="A29" s="458"/>
      <c r="B29" s="451"/>
      <c r="C29" s="452"/>
      <c r="D29" s="131" t="s">
        <v>355</v>
      </c>
      <c r="E29" s="483"/>
      <c r="F29" s="462"/>
      <c r="G29" s="462"/>
      <c r="H29" s="463"/>
      <c r="I29" s="464"/>
      <c r="J29" s="465"/>
    </row>
    <row r="30" spans="1:10">
      <c r="A30" s="458">
        <v>3</v>
      </c>
      <c r="B30" s="459" t="s">
        <v>251</v>
      </c>
      <c r="C30" s="460" t="s">
        <v>24</v>
      </c>
      <c r="D30" s="76" t="s">
        <v>356</v>
      </c>
      <c r="E30" s="483">
        <v>0.46180555555555558</v>
      </c>
      <c r="F30" s="462">
        <v>0.54652777777777783</v>
      </c>
      <c r="G30" s="462">
        <f>F30-E30</f>
        <v>8.4722222222222254E-2</v>
      </c>
      <c r="H30" s="463">
        <v>20</v>
      </c>
      <c r="I30" s="464">
        <v>9</v>
      </c>
      <c r="J30" s="465">
        <v>70</v>
      </c>
    </row>
    <row r="31" spans="1:10">
      <c r="A31" s="458"/>
      <c r="B31" s="459"/>
      <c r="C31" s="460"/>
      <c r="D31" s="130" t="s">
        <v>357</v>
      </c>
      <c r="E31" s="483"/>
      <c r="F31" s="462"/>
      <c r="G31" s="462"/>
      <c r="H31" s="463"/>
      <c r="I31" s="464"/>
      <c r="J31" s="465"/>
    </row>
    <row r="32" spans="1:10">
      <c r="A32" s="458"/>
      <c r="B32" s="459"/>
      <c r="C32" s="460"/>
      <c r="D32" s="131" t="s">
        <v>358</v>
      </c>
      <c r="E32" s="483"/>
      <c r="F32" s="462"/>
      <c r="G32" s="462"/>
      <c r="H32" s="463"/>
      <c r="I32" s="464"/>
      <c r="J32" s="465"/>
    </row>
    <row r="33" spans="1:10">
      <c r="A33" s="458">
        <v>4</v>
      </c>
      <c r="B33" s="451" t="s">
        <v>332</v>
      </c>
      <c r="C33" s="452" t="s">
        <v>178</v>
      </c>
      <c r="D33" s="76" t="s">
        <v>359</v>
      </c>
      <c r="E33" s="483">
        <v>0.46875</v>
      </c>
      <c r="F33" s="462">
        <v>0.66319444444444442</v>
      </c>
      <c r="G33" s="462">
        <f>F33-E33</f>
        <v>0.19444444444444442</v>
      </c>
      <c r="H33" s="463"/>
      <c r="I33" s="464">
        <v>9</v>
      </c>
      <c r="J33" s="465">
        <v>20</v>
      </c>
    </row>
    <row r="34" spans="1:10">
      <c r="A34" s="458"/>
      <c r="B34" s="451"/>
      <c r="C34" s="452"/>
      <c r="D34" s="130" t="s">
        <v>360</v>
      </c>
      <c r="E34" s="483"/>
      <c r="F34" s="462"/>
      <c r="G34" s="462"/>
      <c r="H34" s="463"/>
      <c r="I34" s="464"/>
      <c r="J34" s="465"/>
    </row>
    <row r="35" spans="1:10">
      <c r="A35" s="458"/>
      <c r="B35" s="451"/>
      <c r="C35" s="452"/>
      <c r="D35" s="131" t="s">
        <v>361</v>
      </c>
      <c r="E35" s="483"/>
      <c r="F35" s="462"/>
      <c r="G35" s="462"/>
      <c r="H35" s="463"/>
      <c r="I35" s="464"/>
      <c r="J35" s="465"/>
    </row>
    <row r="36" spans="1:10" ht="18.75" customHeight="1">
      <c r="A36" s="458">
        <v>5</v>
      </c>
      <c r="B36" s="451" t="s">
        <v>362</v>
      </c>
      <c r="C36" s="452" t="s">
        <v>363</v>
      </c>
      <c r="D36" s="76" t="s">
        <v>364</v>
      </c>
      <c r="E36" s="483">
        <v>0.47569444444444442</v>
      </c>
      <c r="F36" s="462">
        <v>0.64583333333333337</v>
      </c>
      <c r="G36" s="462">
        <f>F36-E36</f>
        <v>0.17013888888888895</v>
      </c>
      <c r="H36" s="463"/>
      <c r="I36" s="464">
        <v>3</v>
      </c>
      <c r="J36" s="475">
        <v>0</v>
      </c>
    </row>
    <row r="37" spans="1:10">
      <c r="A37" s="458"/>
      <c r="B37" s="451"/>
      <c r="C37" s="452"/>
      <c r="D37" s="130" t="s">
        <v>365</v>
      </c>
      <c r="E37" s="483"/>
      <c r="F37" s="462"/>
      <c r="G37" s="462"/>
      <c r="H37" s="463"/>
      <c r="I37" s="464"/>
      <c r="J37" s="475"/>
    </row>
    <row r="38" spans="1:10">
      <c r="A38" s="488"/>
      <c r="B38" s="489"/>
      <c r="C38" s="490"/>
      <c r="D38" s="130" t="s">
        <v>366</v>
      </c>
      <c r="E38" s="491"/>
      <c r="F38" s="492"/>
      <c r="G38" s="492"/>
      <c r="H38" s="493"/>
      <c r="I38" s="494"/>
      <c r="J38" s="495"/>
    </row>
    <row r="39" spans="1:10">
      <c r="A39" s="458"/>
      <c r="B39" s="451" t="s">
        <v>367</v>
      </c>
      <c r="C39" s="452" t="s">
        <v>315</v>
      </c>
      <c r="D39" s="76" t="s">
        <v>368</v>
      </c>
      <c r="E39" s="483">
        <v>0.47222222222222227</v>
      </c>
      <c r="F39" s="462">
        <v>0.65625</v>
      </c>
      <c r="G39" s="462">
        <f>F39-E39</f>
        <v>0.18402777777777773</v>
      </c>
      <c r="H39" s="463"/>
      <c r="I39" s="464">
        <v>8</v>
      </c>
      <c r="J39" s="475" t="s">
        <v>369</v>
      </c>
    </row>
    <row r="40" spans="1:10">
      <c r="A40" s="458"/>
      <c r="B40" s="451"/>
      <c r="C40" s="452"/>
      <c r="D40" s="130" t="s">
        <v>370</v>
      </c>
      <c r="E40" s="483"/>
      <c r="F40" s="462"/>
      <c r="G40" s="462"/>
      <c r="H40" s="463"/>
      <c r="I40" s="464"/>
      <c r="J40" s="475"/>
    </row>
    <row r="41" spans="1:10" ht="15.75" thickBot="1">
      <c r="A41" s="488"/>
      <c r="B41" s="489"/>
      <c r="C41" s="490"/>
      <c r="D41" s="130"/>
      <c r="E41" s="491"/>
      <c r="F41" s="492"/>
      <c r="G41" s="492"/>
      <c r="H41" s="493"/>
      <c r="I41" s="494"/>
      <c r="J41" s="495"/>
    </row>
    <row r="42" spans="1:10" ht="18.75" thickBot="1">
      <c r="A42" s="447" t="s">
        <v>371</v>
      </c>
      <c r="B42" s="476"/>
      <c r="C42" s="476"/>
      <c r="D42" s="476"/>
      <c r="E42" s="476"/>
      <c r="F42" s="476"/>
      <c r="G42" s="476"/>
      <c r="H42" s="476"/>
      <c r="I42" s="476"/>
      <c r="J42" s="477"/>
    </row>
    <row r="43" spans="1:10">
      <c r="A43" s="496">
        <v>1</v>
      </c>
      <c r="B43" s="497" t="s">
        <v>328</v>
      </c>
      <c r="C43" s="498" t="s">
        <v>315</v>
      </c>
      <c r="D43" s="75" t="s">
        <v>372</v>
      </c>
      <c r="E43" s="499">
        <v>0.45833333333333331</v>
      </c>
      <c r="F43" s="500">
        <v>0.57777777777777783</v>
      </c>
      <c r="G43" s="500">
        <f>F43-E43</f>
        <v>0.11944444444444452</v>
      </c>
      <c r="H43" s="502">
        <v>25</v>
      </c>
      <c r="I43" s="504">
        <v>5</v>
      </c>
      <c r="J43" s="423">
        <v>125</v>
      </c>
    </row>
    <row r="44" spans="1:10">
      <c r="A44" s="458"/>
      <c r="B44" s="451"/>
      <c r="C44" s="452"/>
      <c r="D44" s="130" t="s">
        <v>373</v>
      </c>
      <c r="E44" s="461"/>
      <c r="F44" s="501"/>
      <c r="G44" s="501"/>
      <c r="H44" s="503"/>
      <c r="I44" s="459"/>
      <c r="J44" s="405"/>
    </row>
    <row r="45" spans="1:10">
      <c r="A45" s="458"/>
      <c r="B45" s="451"/>
      <c r="C45" s="452"/>
      <c r="D45" s="131" t="s">
        <v>374</v>
      </c>
      <c r="E45" s="461"/>
      <c r="F45" s="501"/>
      <c r="G45" s="501"/>
      <c r="H45" s="503"/>
      <c r="I45" s="459"/>
      <c r="J45" s="505"/>
    </row>
    <row r="46" spans="1:10">
      <c r="A46" s="478"/>
      <c r="B46" s="479" t="s">
        <v>375</v>
      </c>
      <c r="C46" s="511" t="s">
        <v>376</v>
      </c>
      <c r="D46" s="134" t="s">
        <v>377</v>
      </c>
      <c r="E46" s="512">
        <v>0.46180555555555558</v>
      </c>
      <c r="F46" s="514">
        <v>0.5625</v>
      </c>
      <c r="G46" s="514">
        <f>F46-E46</f>
        <v>0.10069444444444442</v>
      </c>
      <c r="H46" s="506">
        <v>30</v>
      </c>
      <c r="I46" s="508">
        <v>5</v>
      </c>
      <c r="J46" s="475" t="s">
        <v>369</v>
      </c>
    </row>
    <row r="47" spans="1:10">
      <c r="A47" s="458"/>
      <c r="B47" s="451"/>
      <c r="C47" s="452"/>
      <c r="D47" s="130" t="s">
        <v>378</v>
      </c>
      <c r="E47" s="461"/>
      <c r="F47" s="501"/>
      <c r="G47" s="501"/>
      <c r="H47" s="503"/>
      <c r="I47" s="459"/>
      <c r="J47" s="475"/>
    </row>
    <row r="48" spans="1:10" ht="15.75" thickBot="1">
      <c r="A48" s="488"/>
      <c r="B48" s="489"/>
      <c r="C48" s="490"/>
      <c r="D48" s="130" t="s">
        <v>379</v>
      </c>
      <c r="E48" s="513"/>
      <c r="F48" s="515"/>
      <c r="G48" s="515"/>
      <c r="H48" s="507"/>
      <c r="I48" s="509"/>
      <c r="J48" s="495"/>
    </row>
    <row r="49" spans="1:10" ht="18.75" thickBot="1">
      <c r="A49" s="447" t="s">
        <v>380</v>
      </c>
      <c r="B49" s="476"/>
      <c r="C49" s="476"/>
      <c r="D49" s="476"/>
      <c r="E49" s="476"/>
      <c r="F49" s="476"/>
      <c r="G49" s="476"/>
      <c r="H49" s="476"/>
      <c r="I49" s="476"/>
      <c r="J49" s="477"/>
    </row>
    <row r="50" spans="1:10">
      <c r="A50" s="496">
        <v>1</v>
      </c>
      <c r="B50" s="497" t="s">
        <v>381</v>
      </c>
      <c r="C50" s="498" t="s">
        <v>175</v>
      </c>
      <c r="D50" s="75" t="s">
        <v>382</v>
      </c>
      <c r="E50" s="499">
        <v>0.46180555555555558</v>
      </c>
      <c r="F50" s="510">
        <v>0.52430555555555558</v>
      </c>
      <c r="G50" s="510">
        <f>F50-E50</f>
        <v>6.25E-2</v>
      </c>
      <c r="H50" s="516">
        <v>20</v>
      </c>
      <c r="I50" s="517">
        <v>7</v>
      </c>
      <c r="J50" s="404">
        <v>120</v>
      </c>
    </row>
    <row r="51" spans="1:10">
      <c r="A51" s="458"/>
      <c r="B51" s="451"/>
      <c r="C51" s="452"/>
      <c r="D51" s="130" t="s">
        <v>383</v>
      </c>
      <c r="E51" s="461"/>
      <c r="F51" s="462"/>
      <c r="G51" s="462"/>
      <c r="H51" s="463"/>
      <c r="I51" s="464"/>
      <c r="J51" s="405"/>
    </row>
    <row r="52" spans="1:10">
      <c r="A52" s="458"/>
      <c r="B52" s="451"/>
      <c r="C52" s="452"/>
      <c r="D52" s="131" t="s">
        <v>384</v>
      </c>
      <c r="E52" s="461"/>
      <c r="F52" s="462"/>
      <c r="G52" s="462"/>
      <c r="H52" s="463"/>
      <c r="I52" s="464"/>
      <c r="J52" s="405"/>
    </row>
    <row r="53" spans="1:10">
      <c r="A53" s="458">
        <v>2</v>
      </c>
      <c r="B53" s="451" t="s">
        <v>289</v>
      </c>
      <c r="C53" s="452" t="s">
        <v>385</v>
      </c>
      <c r="D53" s="76" t="s">
        <v>386</v>
      </c>
      <c r="E53" s="461">
        <v>0.45833333333333331</v>
      </c>
      <c r="F53" s="462">
        <v>0.52361111111111114</v>
      </c>
      <c r="G53" s="462">
        <f>F53-E53</f>
        <v>6.5277777777777823E-2</v>
      </c>
      <c r="H53" s="463">
        <v>20</v>
      </c>
      <c r="I53" s="464">
        <v>7</v>
      </c>
      <c r="J53" s="405">
        <v>90</v>
      </c>
    </row>
    <row r="54" spans="1:10">
      <c r="A54" s="458"/>
      <c r="B54" s="451"/>
      <c r="C54" s="452"/>
      <c r="D54" s="130" t="s">
        <v>387</v>
      </c>
      <c r="E54" s="461"/>
      <c r="F54" s="462"/>
      <c r="G54" s="462"/>
      <c r="H54" s="463"/>
      <c r="I54" s="464"/>
      <c r="J54" s="405"/>
    </row>
    <row r="55" spans="1:10">
      <c r="A55" s="458"/>
      <c r="B55" s="451"/>
      <c r="C55" s="452"/>
      <c r="D55" s="131" t="s">
        <v>388</v>
      </c>
      <c r="E55" s="461"/>
      <c r="F55" s="462"/>
      <c r="G55" s="462"/>
      <c r="H55" s="463"/>
      <c r="I55" s="464"/>
      <c r="J55" s="405"/>
    </row>
    <row r="56" spans="1:10">
      <c r="A56" s="458">
        <v>3</v>
      </c>
      <c r="B56" s="451" t="s">
        <v>332</v>
      </c>
      <c r="C56" s="452" t="s">
        <v>178</v>
      </c>
      <c r="D56" s="76" t="s">
        <v>389</v>
      </c>
      <c r="E56" s="461">
        <v>0.46527777777777773</v>
      </c>
      <c r="F56" s="462">
        <v>0.61944444444444446</v>
      </c>
      <c r="G56" s="462">
        <f>F56-E56</f>
        <v>0.15416666666666673</v>
      </c>
      <c r="H56" s="463">
        <v>30</v>
      </c>
      <c r="I56" s="464">
        <v>4</v>
      </c>
      <c r="J56" s="405">
        <v>30</v>
      </c>
    </row>
    <row r="57" spans="1:10">
      <c r="A57" s="458"/>
      <c r="B57" s="451"/>
      <c r="C57" s="452"/>
      <c r="D57" s="130" t="s">
        <v>390</v>
      </c>
      <c r="E57" s="461"/>
      <c r="F57" s="462"/>
      <c r="G57" s="462"/>
      <c r="H57" s="463"/>
      <c r="I57" s="464"/>
      <c r="J57" s="405"/>
    </row>
    <row r="58" spans="1:10">
      <c r="A58" s="458"/>
      <c r="B58" s="451"/>
      <c r="C58" s="452"/>
      <c r="D58" s="131" t="s">
        <v>391</v>
      </c>
      <c r="E58" s="461"/>
      <c r="F58" s="462"/>
      <c r="G58" s="462"/>
      <c r="H58" s="463"/>
      <c r="I58" s="464"/>
      <c r="J58" s="405"/>
    </row>
  </sheetData>
  <mergeCells count="153">
    <mergeCell ref="A53:A55"/>
    <mergeCell ref="B53:B55"/>
    <mergeCell ref="C53:C55"/>
    <mergeCell ref="E53:E55"/>
    <mergeCell ref="F53:F55"/>
    <mergeCell ref="G53:G55"/>
    <mergeCell ref="H53:H55"/>
    <mergeCell ref="J56:J58"/>
    <mergeCell ref="I53:I55"/>
    <mergeCell ref="J53:J55"/>
    <mergeCell ref="A56:A58"/>
    <mergeCell ref="B56:B58"/>
    <mergeCell ref="C56:C58"/>
    <mergeCell ref="E56:E58"/>
    <mergeCell ref="F56:F58"/>
    <mergeCell ref="G56:G58"/>
    <mergeCell ref="H56:H58"/>
    <mergeCell ref="I56:I58"/>
    <mergeCell ref="H46:H48"/>
    <mergeCell ref="I46:I48"/>
    <mergeCell ref="J46:J48"/>
    <mergeCell ref="A49:J49"/>
    <mergeCell ref="A50:A52"/>
    <mergeCell ref="B50:B52"/>
    <mergeCell ref="C50:C52"/>
    <mergeCell ref="E50:E52"/>
    <mergeCell ref="F50:F52"/>
    <mergeCell ref="G50:G52"/>
    <mergeCell ref="A46:A48"/>
    <mergeCell ref="B46:B48"/>
    <mergeCell ref="C46:C48"/>
    <mergeCell ref="E46:E48"/>
    <mergeCell ref="F46:F48"/>
    <mergeCell ref="G46:G48"/>
    <mergeCell ref="H50:H52"/>
    <mergeCell ref="I50:I52"/>
    <mergeCell ref="J50:J52"/>
    <mergeCell ref="A42:J42"/>
    <mergeCell ref="A43:A45"/>
    <mergeCell ref="B43:B45"/>
    <mergeCell ref="C43:C45"/>
    <mergeCell ref="E43:E45"/>
    <mergeCell ref="F43:F45"/>
    <mergeCell ref="G43:G45"/>
    <mergeCell ref="H43:H45"/>
    <mergeCell ref="I43:I45"/>
    <mergeCell ref="J43:J45"/>
    <mergeCell ref="A39:A41"/>
    <mergeCell ref="B39:B41"/>
    <mergeCell ref="C39:C41"/>
    <mergeCell ref="E39:E41"/>
    <mergeCell ref="F39:F41"/>
    <mergeCell ref="G39:G41"/>
    <mergeCell ref="H39:H41"/>
    <mergeCell ref="I39:I41"/>
    <mergeCell ref="J39:J41"/>
    <mergeCell ref="A36:A38"/>
    <mergeCell ref="B36:B38"/>
    <mergeCell ref="C36:C38"/>
    <mergeCell ref="E36:E38"/>
    <mergeCell ref="F36:F38"/>
    <mergeCell ref="G36:G38"/>
    <mergeCell ref="H36:H38"/>
    <mergeCell ref="I36:I38"/>
    <mergeCell ref="J36:J38"/>
    <mergeCell ref="H30:H32"/>
    <mergeCell ref="I30:I32"/>
    <mergeCell ref="J30:J32"/>
    <mergeCell ref="A33:A35"/>
    <mergeCell ref="B33:B35"/>
    <mergeCell ref="C33:C35"/>
    <mergeCell ref="E33:E35"/>
    <mergeCell ref="F33:F35"/>
    <mergeCell ref="G33:G35"/>
    <mergeCell ref="H33:H35"/>
    <mergeCell ref="A30:A32"/>
    <mergeCell ref="B30:B32"/>
    <mergeCell ref="C30:C32"/>
    <mergeCell ref="E30:E32"/>
    <mergeCell ref="F30:F32"/>
    <mergeCell ref="G30:G32"/>
    <mergeCell ref="I33:I35"/>
    <mergeCell ref="J33:J35"/>
    <mergeCell ref="A27:A29"/>
    <mergeCell ref="B27:B29"/>
    <mergeCell ref="C27:C29"/>
    <mergeCell ref="E27:E29"/>
    <mergeCell ref="F27:F29"/>
    <mergeCell ref="G27:G29"/>
    <mergeCell ref="H27:H29"/>
    <mergeCell ref="I27:I29"/>
    <mergeCell ref="J27:J29"/>
    <mergeCell ref="A23:J23"/>
    <mergeCell ref="A24:A26"/>
    <mergeCell ref="B24:B26"/>
    <mergeCell ref="C24:C26"/>
    <mergeCell ref="E24:E26"/>
    <mergeCell ref="F24:F26"/>
    <mergeCell ref="G24:G26"/>
    <mergeCell ref="H24:H26"/>
    <mergeCell ref="I24:I26"/>
    <mergeCell ref="J24:J26"/>
    <mergeCell ref="A19:J19"/>
    <mergeCell ref="A20:A22"/>
    <mergeCell ref="B20:B22"/>
    <mergeCell ref="C20:C22"/>
    <mergeCell ref="E20:E22"/>
    <mergeCell ref="F20:F22"/>
    <mergeCell ref="G20:G22"/>
    <mergeCell ref="H20:H22"/>
    <mergeCell ref="I20:I22"/>
    <mergeCell ref="J20:J22"/>
    <mergeCell ref="A15:J15"/>
    <mergeCell ref="A16:A18"/>
    <mergeCell ref="B16:B18"/>
    <mergeCell ref="C16:C18"/>
    <mergeCell ref="E16:E18"/>
    <mergeCell ref="F16:F18"/>
    <mergeCell ref="G16:G18"/>
    <mergeCell ref="H16:H18"/>
    <mergeCell ref="I16:I18"/>
    <mergeCell ref="J16:J18"/>
    <mergeCell ref="A11:J11"/>
    <mergeCell ref="A12:A14"/>
    <mergeCell ref="B12:B14"/>
    <mergeCell ref="C12:C14"/>
    <mergeCell ref="E12:E14"/>
    <mergeCell ref="F12:F14"/>
    <mergeCell ref="G12:G14"/>
    <mergeCell ref="H12:H14"/>
    <mergeCell ref="I12:I14"/>
    <mergeCell ref="J12:J14"/>
    <mergeCell ref="A8:A10"/>
    <mergeCell ref="B8:B10"/>
    <mergeCell ref="C8:C10"/>
    <mergeCell ref="E8:E10"/>
    <mergeCell ref="F8:F10"/>
    <mergeCell ref="G8:G10"/>
    <mergeCell ref="H8:H10"/>
    <mergeCell ref="I8:I10"/>
    <mergeCell ref="J8:J10"/>
    <mergeCell ref="A1:J1"/>
    <mergeCell ref="A2:J2"/>
    <mergeCell ref="A4:J4"/>
    <mergeCell ref="A5:A7"/>
    <mergeCell ref="B5:B7"/>
    <mergeCell ref="C5:C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activeCell="J5" sqref="J5:J10"/>
    </sheetView>
  </sheetViews>
  <sheetFormatPr defaultRowHeight="15"/>
  <cols>
    <col min="2" max="2" width="11.28515625" customWidth="1"/>
    <col min="3" max="3" width="12.85546875" customWidth="1"/>
    <col min="4" max="4" width="20" customWidth="1"/>
    <col min="10" max="10" width="15.85546875" customWidth="1"/>
  </cols>
  <sheetData>
    <row r="1" spans="1:10" ht="15.75" thickBot="1">
      <c r="A1" s="386" t="s">
        <v>394</v>
      </c>
      <c r="B1" s="380"/>
      <c r="C1" s="380"/>
      <c r="D1" s="380"/>
      <c r="E1" s="380"/>
      <c r="F1" s="380"/>
      <c r="G1" s="380"/>
      <c r="H1" s="380"/>
      <c r="I1" s="380"/>
      <c r="J1" s="381"/>
    </row>
    <row r="2" spans="1:10" ht="15.75" thickBot="1">
      <c r="A2" s="386" t="s">
        <v>395</v>
      </c>
      <c r="B2" s="380"/>
      <c r="C2" s="380"/>
      <c r="D2" s="380"/>
      <c r="E2" s="380"/>
      <c r="F2" s="380"/>
      <c r="G2" s="380"/>
      <c r="H2" s="380"/>
      <c r="I2" s="380"/>
      <c r="J2" s="381"/>
    </row>
    <row r="3" spans="1:10" ht="54.75" thickBot="1">
      <c r="A3" s="66" t="s">
        <v>31</v>
      </c>
      <c r="B3" s="67" t="s">
        <v>32</v>
      </c>
      <c r="C3" s="67" t="s">
        <v>33</v>
      </c>
      <c r="D3" s="67" t="s">
        <v>34</v>
      </c>
      <c r="E3" s="68" t="s">
        <v>35</v>
      </c>
      <c r="F3" s="68" t="s">
        <v>36</v>
      </c>
      <c r="G3" s="68" t="s">
        <v>37</v>
      </c>
      <c r="H3" s="68" t="s">
        <v>396</v>
      </c>
      <c r="I3" s="68" t="s">
        <v>38</v>
      </c>
      <c r="J3" s="69" t="s">
        <v>40</v>
      </c>
    </row>
    <row r="4" spans="1:10" ht="15.75" thickBot="1">
      <c r="A4" s="387" t="s">
        <v>41</v>
      </c>
      <c r="B4" s="388"/>
      <c r="C4" s="388"/>
      <c r="D4" s="388"/>
      <c r="E4" s="388"/>
      <c r="F4" s="388"/>
      <c r="G4" s="388"/>
      <c r="H4" s="388"/>
      <c r="I4" s="388"/>
      <c r="J4" s="389"/>
    </row>
    <row r="5" spans="1:10">
      <c r="A5" s="390">
        <v>1</v>
      </c>
      <c r="B5" s="392" t="s">
        <v>397</v>
      </c>
      <c r="C5" s="394" t="s">
        <v>398</v>
      </c>
      <c r="D5" s="70" t="s">
        <v>399</v>
      </c>
      <c r="E5" s="396">
        <v>0.46527777777777773</v>
      </c>
      <c r="F5" s="398">
        <v>0.48625000000000002</v>
      </c>
      <c r="G5" s="398">
        <f>F5-E5</f>
        <v>2.0972222222222281E-2</v>
      </c>
      <c r="H5" s="400">
        <v>100</v>
      </c>
      <c r="I5" s="402">
        <v>25</v>
      </c>
      <c r="J5" s="404">
        <v>125</v>
      </c>
    </row>
    <row r="6" spans="1:10">
      <c r="A6" s="391"/>
      <c r="B6" s="393"/>
      <c r="C6" s="395"/>
      <c r="D6" s="71" t="s">
        <v>400</v>
      </c>
      <c r="E6" s="397"/>
      <c r="F6" s="399"/>
      <c r="G6" s="399"/>
      <c r="H6" s="401"/>
      <c r="I6" s="403"/>
      <c r="J6" s="405"/>
    </row>
    <row r="7" spans="1:10">
      <c r="A7" s="391"/>
      <c r="B7" s="393"/>
      <c r="C7" s="395"/>
      <c r="D7" s="72" t="s">
        <v>401</v>
      </c>
      <c r="E7" s="397"/>
      <c r="F7" s="399"/>
      <c r="G7" s="399"/>
      <c r="H7" s="401"/>
      <c r="I7" s="403"/>
      <c r="J7" s="405"/>
    </row>
    <row r="8" spans="1:10">
      <c r="A8" s="391">
        <v>2</v>
      </c>
      <c r="B8" s="393" t="s">
        <v>402</v>
      </c>
      <c r="C8" s="518" t="s">
        <v>398</v>
      </c>
      <c r="D8" s="73" t="s">
        <v>403</v>
      </c>
      <c r="E8" s="397">
        <v>0.45833333333333331</v>
      </c>
      <c r="F8" s="399">
        <v>0.48593749999999997</v>
      </c>
      <c r="G8" s="399">
        <f>F8-E8</f>
        <v>2.7604166666666652E-2</v>
      </c>
      <c r="H8" s="401">
        <v>70</v>
      </c>
      <c r="I8" s="403">
        <v>20</v>
      </c>
      <c r="J8" s="405">
        <v>90</v>
      </c>
    </row>
    <row r="9" spans="1:10">
      <c r="A9" s="391"/>
      <c r="B9" s="393"/>
      <c r="C9" s="519"/>
      <c r="D9" s="71" t="s">
        <v>404</v>
      </c>
      <c r="E9" s="397"/>
      <c r="F9" s="399"/>
      <c r="G9" s="399"/>
      <c r="H9" s="401"/>
      <c r="I9" s="403"/>
      <c r="J9" s="405"/>
    </row>
    <row r="10" spans="1:10">
      <c r="A10" s="391"/>
      <c r="B10" s="393"/>
      <c r="C10" s="418"/>
      <c r="D10" s="72" t="s">
        <v>405</v>
      </c>
      <c r="E10" s="397"/>
      <c r="F10" s="399"/>
      <c r="G10" s="399"/>
      <c r="H10" s="401"/>
      <c r="I10" s="403"/>
      <c r="J10" s="405"/>
    </row>
    <row r="11" spans="1:10">
      <c r="A11" s="391">
        <v>3</v>
      </c>
      <c r="B11" s="393" t="s">
        <v>52</v>
      </c>
      <c r="C11" s="395" t="s">
        <v>53</v>
      </c>
      <c r="D11" s="73" t="s">
        <v>54</v>
      </c>
      <c r="E11" s="397">
        <v>0.47222222222222227</v>
      </c>
      <c r="F11" s="399">
        <v>0.50619212962962956</v>
      </c>
      <c r="G11" s="399">
        <f>F11-E11</f>
        <v>3.3969907407407296E-2</v>
      </c>
      <c r="H11" s="401">
        <v>50</v>
      </c>
      <c r="I11" s="403">
        <v>30</v>
      </c>
      <c r="J11" s="405">
        <v>80</v>
      </c>
    </row>
    <row r="12" spans="1:10">
      <c r="A12" s="391"/>
      <c r="B12" s="393"/>
      <c r="C12" s="395"/>
      <c r="D12" s="71" t="s">
        <v>55</v>
      </c>
      <c r="E12" s="397"/>
      <c r="F12" s="399"/>
      <c r="G12" s="399"/>
      <c r="H12" s="401"/>
      <c r="I12" s="403"/>
      <c r="J12" s="405"/>
    </row>
    <row r="13" spans="1:10">
      <c r="A13" s="391"/>
      <c r="B13" s="393"/>
      <c r="C13" s="395"/>
      <c r="D13" s="72" t="s">
        <v>406</v>
      </c>
      <c r="E13" s="397"/>
      <c r="F13" s="399"/>
      <c r="G13" s="399"/>
      <c r="H13" s="401"/>
      <c r="I13" s="403"/>
      <c r="J13" s="405"/>
    </row>
    <row r="14" spans="1:10" ht="15.75" thickBot="1">
      <c r="A14" s="409" t="s">
        <v>61</v>
      </c>
      <c r="B14" s="410"/>
      <c r="C14" s="410"/>
      <c r="D14" s="410"/>
      <c r="E14" s="410"/>
      <c r="F14" s="410"/>
      <c r="G14" s="410"/>
      <c r="H14" s="410"/>
      <c r="I14" s="410"/>
      <c r="J14" s="411"/>
    </row>
    <row r="15" spans="1:10">
      <c r="A15" s="390">
        <v>1</v>
      </c>
      <c r="B15" s="392" t="s">
        <v>407</v>
      </c>
      <c r="C15" s="394" t="s">
        <v>398</v>
      </c>
      <c r="D15" s="70" t="s">
        <v>408</v>
      </c>
      <c r="E15" s="396">
        <v>0.45833333333333331</v>
      </c>
      <c r="F15" s="398">
        <v>0.48657407407407405</v>
      </c>
      <c r="G15" s="398">
        <f>F15-E15</f>
        <v>2.8240740740740733E-2</v>
      </c>
      <c r="H15" s="400">
        <v>100</v>
      </c>
      <c r="I15" s="392">
        <v>25</v>
      </c>
      <c r="J15" s="404">
        <v>125</v>
      </c>
    </row>
    <row r="16" spans="1:10">
      <c r="A16" s="391"/>
      <c r="B16" s="393"/>
      <c r="C16" s="395"/>
      <c r="D16" s="71" t="s">
        <v>409</v>
      </c>
      <c r="E16" s="397"/>
      <c r="F16" s="399"/>
      <c r="G16" s="399"/>
      <c r="H16" s="401"/>
      <c r="I16" s="393"/>
      <c r="J16" s="405"/>
    </row>
    <row r="17" spans="1:10">
      <c r="A17" s="391"/>
      <c r="B17" s="393"/>
      <c r="C17" s="395"/>
      <c r="D17" s="71" t="s">
        <v>410</v>
      </c>
      <c r="E17" s="397"/>
      <c r="F17" s="399"/>
      <c r="G17" s="399"/>
      <c r="H17" s="401"/>
      <c r="I17" s="393"/>
      <c r="J17" s="405"/>
    </row>
    <row r="18" spans="1:10">
      <c r="A18" s="391">
        <v>2</v>
      </c>
      <c r="B18" s="393" t="s">
        <v>411</v>
      </c>
      <c r="C18" s="395" t="s">
        <v>398</v>
      </c>
      <c r="D18" s="73" t="s">
        <v>412</v>
      </c>
      <c r="E18" s="397">
        <v>0.46527777777777773</v>
      </c>
      <c r="F18" s="399">
        <v>0.53567129629629628</v>
      </c>
      <c r="G18" s="399">
        <f>F18-E18</f>
        <v>7.039351851851855E-2</v>
      </c>
      <c r="H18" s="401">
        <v>70</v>
      </c>
      <c r="I18" s="393">
        <v>5</v>
      </c>
      <c r="J18" s="405">
        <v>75</v>
      </c>
    </row>
    <row r="19" spans="1:10">
      <c r="A19" s="391"/>
      <c r="B19" s="393"/>
      <c r="C19" s="395"/>
      <c r="D19" s="71" t="s">
        <v>413</v>
      </c>
      <c r="E19" s="397"/>
      <c r="F19" s="399"/>
      <c r="G19" s="399"/>
      <c r="H19" s="401"/>
      <c r="I19" s="393"/>
      <c r="J19" s="405"/>
    </row>
    <row r="20" spans="1:10">
      <c r="A20" s="391"/>
      <c r="B20" s="393"/>
      <c r="C20" s="395"/>
      <c r="D20" s="72" t="s">
        <v>414</v>
      </c>
      <c r="E20" s="397"/>
      <c r="F20" s="399"/>
      <c r="G20" s="399"/>
      <c r="H20" s="401"/>
      <c r="I20" s="393"/>
      <c r="J20" s="405"/>
    </row>
    <row r="21" spans="1:10" ht="15.75" thickBot="1">
      <c r="A21" s="409" t="s">
        <v>74</v>
      </c>
      <c r="B21" s="410"/>
      <c r="C21" s="410"/>
      <c r="D21" s="410"/>
      <c r="E21" s="410"/>
      <c r="F21" s="410"/>
      <c r="G21" s="410"/>
      <c r="H21" s="410"/>
      <c r="I21" s="410"/>
      <c r="J21" s="411"/>
    </row>
    <row r="22" spans="1:10">
      <c r="A22" s="390">
        <v>1</v>
      </c>
      <c r="B22" s="392" t="s">
        <v>415</v>
      </c>
      <c r="C22" s="394" t="s">
        <v>398</v>
      </c>
      <c r="D22" s="75" t="s">
        <v>416</v>
      </c>
      <c r="E22" s="396">
        <v>0.45833333333333331</v>
      </c>
      <c r="F22" s="398">
        <v>0.54756944444444444</v>
      </c>
      <c r="G22" s="398">
        <f>F22-E22</f>
        <v>8.9236111111111127E-2</v>
      </c>
      <c r="H22" s="400">
        <v>100</v>
      </c>
      <c r="I22" s="392">
        <v>15</v>
      </c>
      <c r="J22" s="404">
        <v>115</v>
      </c>
    </row>
    <row r="23" spans="1:10">
      <c r="A23" s="391"/>
      <c r="B23" s="393"/>
      <c r="C23" s="395"/>
      <c r="D23" s="71" t="s">
        <v>417</v>
      </c>
      <c r="E23" s="397"/>
      <c r="F23" s="399"/>
      <c r="G23" s="399"/>
      <c r="H23" s="401"/>
      <c r="I23" s="393"/>
      <c r="J23" s="405"/>
    </row>
    <row r="24" spans="1:10" ht="15.75" thickBot="1">
      <c r="A24" s="412"/>
      <c r="B24" s="413"/>
      <c r="C24" s="414"/>
      <c r="D24" s="74" t="s">
        <v>418</v>
      </c>
      <c r="E24" s="415"/>
      <c r="F24" s="416"/>
      <c r="G24" s="416"/>
      <c r="H24" s="406"/>
      <c r="I24" s="413"/>
      <c r="J24" s="408"/>
    </row>
    <row r="25" spans="1:10" ht="15.75" thickBot="1">
      <c r="A25" s="409" t="s">
        <v>79</v>
      </c>
      <c r="B25" s="410"/>
      <c r="C25" s="410"/>
      <c r="D25" s="410"/>
      <c r="E25" s="410"/>
      <c r="F25" s="410"/>
      <c r="G25" s="410"/>
      <c r="H25" s="410"/>
      <c r="I25" s="410"/>
      <c r="J25" s="411"/>
    </row>
    <row r="26" spans="1:10">
      <c r="A26" s="390" t="s">
        <v>98</v>
      </c>
      <c r="B26" s="392" t="s">
        <v>98</v>
      </c>
      <c r="C26" s="394" t="s">
        <v>98</v>
      </c>
      <c r="D26" s="75" t="s">
        <v>98</v>
      </c>
      <c r="E26" s="396" t="s">
        <v>98</v>
      </c>
      <c r="F26" s="398" t="s">
        <v>98</v>
      </c>
      <c r="G26" s="398" t="s">
        <v>98</v>
      </c>
      <c r="H26" s="400" t="s">
        <v>98</v>
      </c>
      <c r="I26" s="392" t="s">
        <v>98</v>
      </c>
      <c r="J26" s="404" t="s">
        <v>98</v>
      </c>
    </row>
    <row r="27" spans="1:10">
      <c r="A27" s="391"/>
      <c r="B27" s="393"/>
      <c r="C27" s="395"/>
      <c r="D27" s="71" t="s">
        <v>98</v>
      </c>
      <c r="E27" s="397"/>
      <c r="F27" s="399"/>
      <c r="G27" s="399"/>
      <c r="H27" s="401"/>
      <c r="I27" s="393"/>
      <c r="J27" s="405"/>
    </row>
    <row r="28" spans="1:10">
      <c r="A28" s="391"/>
      <c r="B28" s="393"/>
      <c r="C28" s="395"/>
      <c r="D28" s="72" t="s">
        <v>98</v>
      </c>
      <c r="E28" s="397"/>
      <c r="F28" s="399"/>
      <c r="G28" s="399"/>
      <c r="H28" s="401"/>
      <c r="I28" s="393"/>
      <c r="J28" s="405"/>
    </row>
    <row r="29" spans="1:10" ht="15.75" thickBot="1">
      <c r="A29" s="409" t="s">
        <v>88</v>
      </c>
      <c r="B29" s="410"/>
      <c r="C29" s="410"/>
      <c r="D29" s="410"/>
      <c r="E29" s="410"/>
      <c r="F29" s="410"/>
      <c r="G29" s="410"/>
      <c r="H29" s="410"/>
      <c r="I29" s="410"/>
      <c r="J29" s="411"/>
    </row>
    <row r="30" spans="1:10">
      <c r="A30" s="390">
        <v>1</v>
      </c>
      <c r="B30" s="392" t="s">
        <v>419</v>
      </c>
      <c r="C30" s="394" t="s">
        <v>398</v>
      </c>
      <c r="D30" s="70" t="s">
        <v>420</v>
      </c>
      <c r="E30" s="396">
        <v>0.46527777777777773</v>
      </c>
      <c r="F30" s="398">
        <v>0.52400462962962957</v>
      </c>
      <c r="G30" s="398">
        <f>F30-E30</f>
        <v>5.8726851851851836E-2</v>
      </c>
      <c r="H30" s="400">
        <v>100</v>
      </c>
      <c r="I30" s="392">
        <v>30</v>
      </c>
      <c r="J30" s="404">
        <v>130</v>
      </c>
    </row>
    <row r="31" spans="1:10">
      <c r="A31" s="391"/>
      <c r="B31" s="393"/>
      <c r="C31" s="395"/>
      <c r="D31" s="71" t="s">
        <v>421</v>
      </c>
      <c r="E31" s="397"/>
      <c r="F31" s="399"/>
      <c r="G31" s="399"/>
      <c r="H31" s="401"/>
      <c r="I31" s="393"/>
      <c r="J31" s="405"/>
    </row>
    <row r="32" spans="1:10">
      <c r="A32" s="391"/>
      <c r="B32" s="393"/>
      <c r="C32" s="395"/>
      <c r="D32" s="72" t="s">
        <v>422</v>
      </c>
      <c r="E32" s="397"/>
      <c r="F32" s="399"/>
      <c r="G32" s="399"/>
      <c r="H32" s="401"/>
      <c r="I32" s="393"/>
      <c r="J32" s="405"/>
    </row>
    <row r="33" spans="1:10">
      <c r="A33" s="391">
        <v>2</v>
      </c>
      <c r="B33" s="393" t="s">
        <v>75</v>
      </c>
      <c r="C33" s="395" t="s">
        <v>76</v>
      </c>
      <c r="D33" s="73" t="s">
        <v>423</v>
      </c>
      <c r="E33" s="397">
        <v>0.47222222222222227</v>
      </c>
      <c r="F33" s="399">
        <v>0.53553240740740737</v>
      </c>
      <c r="G33" s="399">
        <f>F33-E33</f>
        <v>6.3310185185185108E-2</v>
      </c>
      <c r="H33" s="401">
        <v>70</v>
      </c>
      <c r="I33" s="393">
        <v>20</v>
      </c>
      <c r="J33" s="405">
        <v>90</v>
      </c>
    </row>
    <row r="34" spans="1:10">
      <c r="A34" s="391"/>
      <c r="B34" s="393"/>
      <c r="C34" s="395"/>
      <c r="D34" s="71" t="s">
        <v>424</v>
      </c>
      <c r="E34" s="397"/>
      <c r="F34" s="399"/>
      <c r="G34" s="399"/>
      <c r="H34" s="401"/>
      <c r="I34" s="393"/>
      <c r="J34" s="405"/>
    </row>
    <row r="35" spans="1:10">
      <c r="A35" s="391"/>
      <c r="B35" s="393"/>
      <c r="C35" s="395"/>
      <c r="D35" s="72" t="s">
        <v>425</v>
      </c>
      <c r="E35" s="397"/>
      <c r="F35" s="399"/>
      <c r="G35" s="399"/>
      <c r="H35" s="401"/>
      <c r="I35" s="393"/>
      <c r="J35" s="405"/>
    </row>
    <row r="36" spans="1:10">
      <c r="A36" s="391">
        <v>3</v>
      </c>
      <c r="B36" s="393" t="s">
        <v>426</v>
      </c>
      <c r="C36" s="395" t="s">
        <v>398</v>
      </c>
      <c r="D36" s="73" t="s">
        <v>111</v>
      </c>
      <c r="E36" s="397">
        <v>0.45833333333333331</v>
      </c>
      <c r="F36" s="399">
        <v>0.61027777777777781</v>
      </c>
      <c r="G36" s="399">
        <f>F36-E36</f>
        <v>0.15194444444444449</v>
      </c>
      <c r="H36" s="401">
        <v>50</v>
      </c>
      <c r="I36" s="393">
        <v>30</v>
      </c>
      <c r="J36" s="405">
        <v>80</v>
      </c>
    </row>
    <row r="37" spans="1:10">
      <c r="A37" s="391"/>
      <c r="B37" s="393"/>
      <c r="C37" s="395"/>
      <c r="D37" s="71" t="s">
        <v>427</v>
      </c>
      <c r="E37" s="397"/>
      <c r="F37" s="399"/>
      <c r="G37" s="399"/>
      <c r="H37" s="401"/>
      <c r="I37" s="393"/>
      <c r="J37" s="405"/>
    </row>
    <row r="38" spans="1:10">
      <c r="A38" s="391"/>
      <c r="B38" s="393"/>
      <c r="C38" s="395"/>
      <c r="D38" s="72" t="s">
        <v>113</v>
      </c>
      <c r="E38" s="397"/>
      <c r="F38" s="399"/>
      <c r="G38" s="399"/>
      <c r="H38" s="401"/>
      <c r="I38" s="393"/>
      <c r="J38" s="405"/>
    </row>
    <row r="39" spans="1:10" ht="18.75" thickBot="1">
      <c r="A39" s="409" t="s">
        <v>114</v>
      </c>
      <c r="B39" s="424"/>
      <c r="C39" s="424"/>
      <c r="D39" s="424"/>
      <c r="E39" s="424"/>
      <c r="F39" s="424"/>
      <c r="G39" s="424"/>
      <c r="H39" s="424"/>
      <c r="I39" s="424"/>
      <c r="J39" s="425"/>
    </row>
    <row r="40" spans="1:10">
      <c r="A40" s="390" t="s">
        <v>98</v>
      </c>
      <c r="B40" s="392" t="s">
        <v>98</v>
      </c>
      <c r="C40" s="394" t="s">
        <v>98</v>
      </c>
      <c r="D40" s="70" t="s">
        <v>98</v>
      </c>
      <c r="E40" s="396" t="s">
        <v>98</v>
      </c>
      <c r="F40" s="398" t="s">
        <v>98</v>
      </c>
      <c r="G40" s="398" t="s">
        <v>98</v>
      </c>
      <c r="H40" s="400" t="s">
        <v>98</v>
      </c>
      <c r="I40" s="392" t="s">
        <v>98</v>
      </c>
      <c r="J40" s="404" t="s">
        <v>98</v>
      </c>
    </row>
    <row r="41" spans="1:10">
      <c r="A41" s="391"/>
      <c r="B41" s="393"/>
      <c r="C41" s="395"/>
      <c r="D41" s="71" t="s">
        <v>98</v>
      </c>
      <c r="E41" s="397"/>
      <c r="F41" s="399"/>
      <c r="G41" s="399"/>
      <c r="H41" s="401"/>
      <c r="I41" s="393"/>
      <c r="J41" s="405"/>
    </row>
    <row r="42" spans="1:10" ht="15.75" thickBot="1">
      <c r="A42" s="412"/>
      <c r="B42" s="413"/>
      <c r="C42" s="414"/>
      <c r="D42" s="74" t="s">
        <v>98</v>
      </c>
      <c r="E42" s="415"/>
      <c r="F42" s="416"/>
      <c r="G42" s="416"/>
      <c r="H42" s="406"/>
      <c r="I42" s="413"/>
      <c r="J42" s="408"/>
    </row>
    <row r="43" spans="1:10" ht="15.75" thickBot="1">
      <c r="A43" s="409" t="s">
        <v>119</v>
      </c>
      <c r="B43" s="410"/>
      <c r="C43" s="410"/>
      <c r="D43" s="410"/>
      <c r="E43" s="410"/>
      <c r="F43" s="410"/>
      <c r="G43" s="410"/>
      <c r="H43" s="410"/>
      <c r="I43" s="410"/>
      <c r="J43" s="411"/>
    </row>
    <row r="44" spans="1:10">
      <c r="A44" s="390">
        <v>1</v>
      </c>
      <c r="B44" s="392" t="s">
        <v>75</v>
      </c>
      <c r="C44" s="394" t="s">
        <v>76</v>
      </c>
      <c r="D44" s="70" t="s">
        <v>428</v>
      </c>
      <c r="E44" s="396">
        <v>0.45833333333333331</v>
      </c>
      <c r="F44" s="398">
        <v>0.52751157407407401</v>
      </c>
      <c r="G44" s="398">
        <f>F44-E44</f>
        <v>6.9178240740740693E-2</v>
      </c>
      <c r="H44" s="400">
        <v>100</v>
      </c>
      <c r="I44" s="392">
        <v>25</v>
      </c>
      <c r="J44" s="404">
        <v>125</v>
      </c>
    </row>
    <row r="45" spans="1:10">
      <c r="A45" s="391"/>
      <c r="B45" s="393"/>
      <c r="C45" s="395"/>
      <c r="D45" s="71" t="s">
        <v>429</v>
      </c>
      <c r="E45" s="397"/>
      <c r="F45" s="399"/>
      <c r="G45" s="399"/>
      <c r="H45" s="401"/>
      <c r="I45" s="393"/>
      <c r="J45" s="405"/>
    </row>
    <row r="46" spans="1:10">
      <c r="A46" s="391"/>
      <c r="B46" s="518"/>
      <c r="C46" s="520"/>
      <c r="D46" s="71" t="s">
        <v>430</v>
      </c>
      <c r="E46" s="397"/>
      <c r="F46" s="399"/>
      <c r="G46" s="399"/>
      <c r="H46" s="401"/>
      <c r="I46" s="393"/>
      <c r="J46" s="405"/>
    </row>
    <row r="47" spans="1:10">
      <c r="A47" s="391">
        <v>2</v>
      </c>
      <c r="B47" s="393" t="s">
        <v>120</v>
      </c>
      <c r="C47" s="393" t="s">
        <v>121</v>
      </c>
      <c r="D47" s="57" t="s">
        <v>122</v>
      </c>
      <c r="E47" s="397">
        <v>0.47222222222222227</v>
      </c>
      <c r="F47" s="399">
        <v>0.54664351851851845</v>
      </c>
      <c r="G47" s="421">
        <f>F47-E47</f>
        <v>7.442129629629618E-2</v>
      </c>
      <c r="H47" s="401">
        <v>70</v>
      </c>
      <c r="I47" s="393">
        <v>20</v>
      </c>
      <c r="J47" s="405">
        <v>90</v>
      </c>
    </row>
    <row r="48" spans="1:10">
      <c r="A48" s="391"/>
      <c r="B48" s="393"/>
      <c r="C48" s="393"/>
      <c r="D48" s="57" t="s">
        <v>123</v>
      </c>
      <c r="E48" s="397"/>
      <c r="F48" s="399"/>
      <c r="G48" s="399"/>
      <c r="H48" s="401"/>
      <c r="I48" s="393"/>
      <c r="J48" s="405"/>
    </row>
    <row r="49" spans="1:10">
      <c r="A49" s="391"/>
      <c r="B49" s="393"/>
      <c r="C49" s="393"/>
      <c r="D49" s="57" t="s">
        <v>124</v>
      </c>
      <c r="E49" s="397"/>
      <c r="F49" s="399"/>
      <c r="G49" s="399"/>
      <c r="H49" s="401"/>
      <c r="I49" s="393"/>
      <c r="J49" s="405"/>
    </row>
    <row r="50" spans="1:10">
      <c r="A50" s="391">
        <v>3</v>
      </c>
      <c r="B50" s="393" t="s">
        <v>431</v>
      </c>
      <c r="C50" s="395" t="s">
        <v>398</v>
      </c>
      <c r="D50" s="73" t="s">
        <v>432</v>
      </c>
      <c r="E50" s="397">
        <v>0.46527777777777773</v>
      </c>
      <c r="F50" s="399">
        <v>0.61027777777777781</v>
      </c>
      <c r="G50" s="421">
        <f>F50-E50</f>
        <v>0.14500000000000007</v>
      </c>
      <c r="H50" s="401">
        <v>50</v>
      </c>
      <c r="I50" s="393">
        <v>25</v>
      </c>
      <c r="J50" s="405">
        <v>75</v>
      </c>
    </row>
    <row r="51" spans="1:10">
      <c r="A51" s="391"/>
      <c r="B51" s="393"/>
      <c r="C51" s="395"/>
      <c r="D51" s="71" t="s">
        <v>433</v>
      </c>
      <c r="E51" s="397"/>
      <c r="F51" s="399"/>
      <c r="G51" s="399"/>
      <c r="H51" s="401"/>
      <c r="I51" s="393"/>
      <c r="J51" s="405"/>
    </row>
    <row r="52" spans="1:10">
      <c r="A52" s="391"/>
      <c r="B52" s="393"/>
      <c r="C52" s="395"/>
      <c r="D52" s="72" t="s">
        <v>434</v>
      </c>
      <c r="E52" s="397"/>
      <c r="F52" s="399"/>
      <c r="G52" s="399"/>
      <c r="H52" s="401"/>
      <c r="I52" s="393"/>
      <c r="J52" s="405"/>
    </row>
    <row r="53" spans="1:10">
      <c r="A53" s="391">
        <v>4</v>
      </c>
      <c r="B53" s="418" t="s">
        <v>435</v>
      </c>
      <c r="C53" s="419" t="s">
        <v>436</v>
      </c>
      <c r="D53" s="73"/>
      <c r="E53" s="397">
        <v>0.47916666666666669</v>
      </c>
      <c r="F53" s="399">
        <v>0.56782407407407409</v>
      </c>
      <c r="G53" s="421">
        <f>F53-E53</f>
        <v>8.8657407407407407E-2</v>
      </c>
      <c r="H53" s="401" t="s">
        <v>98</v>
      </c>
      <c r="I53" s="393" t="s">
        <v>98</v>
      </c>
      <c r="J53" s="405" t="s">
        <v>98</v>
      </c>
    </row>
    <row r="54" spans="1:10">
      <c r="A54" s="391"/>
      <c r="B54" s="393"/>
      <c r="C54" s="395"/>
      <c r="D54" s="71" t="s">
        <v>437</v>
      </c>
      <c r="E54" s="397"/>
      <c r="F54" s="399"/>
      <c r="G54" s="399"/>
      <c r="H54" s="401"/>
      <c r="I54" s="393"/>
      <c r="J54" s="405"/>
    </row>
    <row r="55" spans="1:10">
      <c r="A55" s="391"/>
      <c r="B55" s="393"/>
      <c r="C55" s="395"/>
      <c r="D55" s="72"/>
      <c r="E55" s="397"/>
      <c r="F55" s="399"/>
      <c r="G55" s="399"/>
      <c r="H55" s="401"/>
      <c r="I55" s="393"/>
      <c r="J55" s="405"/>
    </row>
    <row r="56" spans="1:10" ht="15.75" thickBot="1">
      <c r="A56" s="409" t="s">
        <v>141</v>
      </c>
      <c r="B56" s="410"/>
      <c r="C56" s="410"/>
      <c r="D56" s="410"/>
      <c r="E56" s="410"/>
      <c r="F56" s="410"/>
      <c r="G56" s="410"/>
      <c r="H56" s="410"/>
      <c r="I56" s="410"/>
      <c r="J56" s="411"/>
    </row>
    <row r="57" spans="1:10">
      <c r="A57" s="390">
        <v>1</v>
      </c>
      <c r="B57" s="392" t="s">
        <v>115</v>
      </c>
      <c r="C57" s="394" t="s">
        <v>76</v>
      </c>
      <c r="D57" s="70" t="s">
        <v>142</v>
      </c>
      <c r="E57" s="396">
        <v>0.45833333333333331</v>
      </c>
      <c r="F57" s="398">
        <v>0.56238425925925928</v>
      </c>
      <c r="G57" s="398">
        <f>F57-E57</f>
        <v>0.10405092592592596</v>
      </c>
      <c r="H57" s="400">
        <v>100</v>
      </c>
      <c r="I57" s="392">
        <v>20</v>
      </c>
      <c r="J57" s="404">
        <v>120</v>
      </c>
    </row>
    <row r="58" spans="1:10">
      <c r="A58" s="391"/>
      <c r="B58" s="393"/>
      <c r="C58" s="395"/>
      <c r="D58" s="71" t="s">
        <v>143</v>
      </c>
      <c r="E58" s="397"/>
      <c r="F58" s="399"/>
      <c r="G58" s="399"/>
      <c r="H58" s="401"/>
      <c r="I58" s="393"/>
      <c r="J58" s="405"/>
    </row>
    <row r="59" spans="1:10" ht="15.75" thickBot="1">
      <c r="A59" s="412"/>
      <c r="B59" s="413"/>
      <c r="C59" s="414"/>
      <c r="D59" s="74" t="s">
        <v>144</v>
      </c>
      <c r="E59" s="415"/>
      <c r="F59" s="416"/>
      <c r="G59" s="416"/>
      <c r="H59" s="406"/>
      <c r="I59" s="413"/>
      <c r="J59" s="408"/>
    </row>
  </sheetData>
  <mergeCells count="154">
    <mergeCell ref="I57:I59"/>
    <mergeCell ref="J57:J59"/>
    <mergeCell ref="I53:I55"/>
    <mergeCell ref="J53:J55"/>
    <mergeCell ref="A56:J56"/>
    <mergeCell ref="A57:A59"/>
    <mergeCell ref="B57:B59"/>
    <mergeCell ref="C57:C59"/>
    <mergeCell ref="E57:E59"/>
    <mergeCell ref="F57:F59"/>
    <mergeCell ref="G57:G59"/>
    <mergeCell ref="H57:H59"/>
    <mergeCell ref="H50:H52"/>
    <mergeCell ref="I50:I52"/>
    <mergeCell ref="J50:J52"/>
    <mergeCell ref="A53:A55"/>
    <mergeCell ref="B53:B55"/>
    <mergeCell ref="C53:C55"/>
    <mergeCell ref="E53:E55"/>
    <mergeCell ref="F53:F55"/>
    <mergeCell ref="G53:G55"/>
    <mergeCell ref="H53:H55"/>
    <mergeCell ref="A50:A52"/>
    <mergeCell ref="B50:B52"/>
    <mergeCell ref="C50:C52"/>
    <mergeCell ref="E50:E52"/>
    <mergeCell ref="F50:F52"/>
    <mergeCell ref="G50:G52"/>
    <mergeCell ref="A47:A49"/>
    <mergeCell ref="B47:B49"/>
    <mergeCell ref="C47:C49"/>
    <mergeCell ref="E47:E49"/>
    <mergeCell ref="F47:F49"/>
    <mergeCell ref="G47:G49"/>
    <mergeCell ref="H47:H49"/>
    <mergeCell ref="I47:I49"/>
    <mergeCell ref="J47:J49"/>
    <mergeCell ref="A43:J43"/>
    <mergeCell ref="A44:A46"/>
    <mergeCell ref="B44:B46"/>
    <mergeCell ref="C44:C46"/>
    <mergeCell ref="E44:E46"/>
    <mergeCell ref="F44:F46"/>
    <mergeCell ref="G44:G46"/>
    <mergeCell ref="H44:H46"/>
    <mergeCell ref="I44:I46"/>
    <mergeCell ref="J44:J46"/>
    <mergeCell ref="A39:J39"/>
    <mergeCell ref="A40:A42"/>
    <mergeCell ref="B40:B42"/>
    <mergeCell ref="C40:C42"/>
    <mergeCell ref="E40:E42"/>
    <mergeCell ref="F40:F42"/>
    <mergeCell ref="G40:G42"/>
    <mergeCell ref="H40:H42"/>
    <mergeCell ref="I40:I42"/>
    <mergeCell ref="J40:J42"/>
    <mergeCell ref="A36:A38"/>
    <mergeCell ref="B36:B38"/>
    <mergeCell ref="C36:C38"/>
    <mergeCell ref="E36:E38"/>
    <mergeCell ref="F36:F38"/>
    <mergeCell ref="G36:G38"/>
    <mergeCell ref="H36:H38"/>
    <mergeCell ref="I36:I38"/>
    <mergeCell ref="J36:J38"/>
    <mergeCell ref="A33:A35"/>
    <mergeCell ref="B33:B35"/>
    <mergeCell ref="C33:C35"/>
    <mergeCell ref="E33:E35"/>
    <mergeCell ref="F33:F35"/>
    <mergeCell ref="G33:G35"/>
    <mergeCell ref="H33:H35"/>
    <mergeCell ref="I33:I35"/>
    <mergeCell ref="J33:J35"/>
    <mergeCell ref="A29:J29"/>
    <mergeCell ref="A30:A32"/>
    <mergeCell ref="B30:B32"/>
    <mergeCell ref="C30:C32"/>
    <mergeCell ref="E30:E32"/>
    <mergeCell ref="F30:F32"/>
    <mergeCell ref="G30:G32"/>
    <mergeCell ref="H30:H32"/>
    <mergeCell ref="I30:I32"/>
    <mergeCell ref="J30:J32"/>
    <mergeCell ref="A25:J25"/>
    <mergeCell ref="A26:A28"/>
    <mergeCell ref="B26:B28"/>
    <mergeCell ref="C26:C28"/>
    <mergeCell ref="E26:E28"/>
    <mergeCell ref="F26:F28"/>
    <mergeCell ref="G26:G28"/>
    <mergeCell ref="H26:H28"/>
    <mergeCell ref="I26:I28"/>
    <mergeCell ref="J26:J28"/>
    <mergeCell ref="H18:H20"/>
    <mergeCell ref="I18:I20"/>
    <mergeCell ref="J18:J20"/>
    <mergeCell ref="A21:J21"/>
    <mergeCell ref="A22:A24"/>
    <mergeCell ref="B22:B24"/>
    <mergeCell ref="C22:C24"/>
    <mergeCell ref="E22:E24"/>
    <mergeCell ref="F22:F24"/>
    <mergeCell ref="G22:G24"/>
    <mergeCell ref="A18:A20"/>
    <mergeCell ref="B18:B20"/>
    <mergeCell ref="C18:C20"/>
    <mergeCell ref="E18:E20"/>
    <mergeCell ref="F18:F20"/>
    <mergeCell ref="G18:G20"/>
    <mergeCell ref="H22:H24"/>
    <mergeCell ref="I22:I24"/>
    <mergeCell ref="J22:J24"/>
    <mergeCell ref="A14:J14"/>
    <mergeCell ref="A15:A17"/>
    <mergeCell ref="B15:B17"/>
    <mergeCell ref="C15:C17"/>
    <mergeCell ref="E15:E17"/>
    <mergeCell ref="F15:F17"/>
    <mergeCell ref="G15:G17"/>
    <mergeCell ref="H15:H17"/>
    <mergeCell ref="I15:I17"/>
    <mergeCell ref="J15:J17"/>
    <mergeCell ref="A11:A13"/>
    <mergeCell ref="B11:B13"/>
    <mergeCell ref="C11:C13"/>
    <mergeCell ref="E11:E13"/>
    <mergeCell ref="F11:F13"/>
    <mergeCell ref="G11:G13"/>
    <mergeCell ref="H11:H13"/>
    <mergeCell ref="I11:I13"/>
    <mergeCell ref="J11:J13"/>
    <mergeCell ref="A8:A10"/>
    <mergeCell ref="B8:B10"/>
    <mergeCell ref="C8:C10"/>
    <mergeCell ref="E8:E10"/>
    <mergeCell ref="F8:F10"/>
    <mergeCell ref="G8:G10"/>
    <mergeCell ref="H8:H10"/>
    <mergeCell ref="I8:I10"/>
    <mergeCell ref="J8:J10"/>
    <mergeCell ref="A1:J1"/>
    <mergeCell ref="A2:J2"/>
    <mergeCell ref="A4:J4"/>
    <mergeCell ref="A5:A7"/>
    <mergeCell ref="B5:B7"/>
    <mergeCell ref="C5:C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1"/>
  <sheetViews>
    <sheetView workbookViewId="0">
      <selection activeCell="K19" sqref="K19"/>
    </sheetView>
  </sheetViews>
  <sheetFormatPr defaultRowHeight="15"/>
  <cols>
    <col min="3" max="3" width="13.28515625" customWidth="1"/>
    <col min="4" max="4" width="13.7109375" customWidth="1"/>
    <col min="5" max="5" width="27.140625" customWidth="1"/>
    <col min="11" max="11" width="22" customWidth="1"/>
  </cols>
  <sheetData>
    <row r="1" spans="2:11" ht="23.25">
      <c r="B1" s="522" t="s">
        <v>439</v>
      </c>
      <c r="C1" s="522"/>
      <c r="D1" s="522"/>
      <c r="E1" s="522"/>
      <c r="F1" s="522"/>
      <c r="G1" s="522"/>
      <c r="H1" s="522"/>
      <c r="I1" s="522"/>
      <c r="J1" s="522"/>
      <c r="K1" s="522"/>
    </row>
    <row r="2" spans="2:11" ht="20.25">
      <c r="B2" s="523" t="s">
        <v>440</v>
      </c>
      <c r="C2" s="523"/>
      <c r="D2" s="523"/>
      <c r="E2" s="523"/>
      <c r="F2" s="523"/>
      <c r="G2" s="523"/>
      <c r="H2" s="523"/>
      <c r="I2" s="523"/>
      <c r="J2" s="523"/>
      <c r="K2" s="523"/>
    </row>
    <row r="3" spans="2:11" ht="20.25">
      <c r="B3" s="523" t="s">
        <v>441</v>
      </c>
      <c r="C3" s="523"/>
      <c r="D3" s="523"/>
      <c r="E3" s="523"/>
      <c r="F3" s="523"/>
      <c r="G3" s="523"/>
      <c r="H3" s="523"/>
      <c r="I3" s="523"/>
      <c r="J3" s="523"/>
      <c r="K3" s="523"/>
    </row>
    <row r="4" spans="2:11" ht="53.25" customHeight="1">
      <c r="B4" s="151" t="s">
        <v>442</v>
      </c>
      <c r="C4" s="152" t="s">
        <v>32</v>
      </c>
      <c r="D4" s="152" t="s">
        <v>443</v>
      </c>
      <c r="E4" s="152" t="s">
        <v>444</v>
      </c>
      <c r="F4" s="152" t="s">
        <v>445</v>
      </c>
      <c r="G4" s="152" t="s">
        <v>446</v>
      </c>
      <c r="H4" s="152" t="s">
        <v>447</v>
      </c>
      <c r="I4" s="152" t="s">
        <v>448</v>
      </c>
      <c r="J4" s="152" t="s">
        <v>449</v>
      </c>
      <c r="K4" s="152" t="s">
        <v>450</v>
      </c>
    </row>
    <row r="5" spans="2:11" ht="15.75">
      <c r="B5" s="521" t="s">
        <v>451</v>
      </c>
      <c r="C5" s="521"/>
      <c r="D5" s="521"/>
      <c r="E5" s="521"/>
      <c r="F5" s="521"/>
      <c r="G5" s="521"/>
      <c r="H5" s="521"/>
      <c r="I5" s="521"/>
      <c r="J5" s="521"/>
      <c r="K5" s="521"/>
    </row>
    <row r="6" spans="2:11" ht="89.25" customHeight="1">
      <c r="B6" s="153" t="s">
        <v>452</v>
      </c>
      <c r="C6" s="154" t="s">
        <v>453</v>
      </c>
      <c r="D6" s="154" t="s">
        <v>454</v>
      </c>
      <c r="E6" s="155" t="s">
        <v>455</v>
      </c>
      <c r="F6" s="156">
        <v>0.46180555555555558</v>
      </c>
      <c r="G6" s="156">
        <v>0.54166666666666663</v>
      </c>
      <c r="H6" s="157">
        <f>60*HOUR(G6-F6)+MINUTE(G6-F6)</f>
        <v>115</v>
      </c>
      <c r="I6" s="154">
        <v>25</v>
      </c>
      <c r="J6" s="157">
        <v>5</v>
      </c>
      <c r="K6" s="154">
        <v>125</v>
      </c>
    </row>
    <row r="7" spans="2:11" ht="15.75">
      <c r="B7" s="521" t="s">
        <v>456</v>
      </c>
      <c r="C7" s="521"/>
      <c r="D7" s="521"/>
      <c r="E7" s="521"/>
      <c r="F7" s="521"/>
      <c r="G7" s="521"/>
      <c r="H7" s="521"/>
      <c r="I7" s="521"/>
      <c r="J7" s="521"/>
      <c r="K7" s="521"/>
    </row>
    <row r="8" spans="2:11" ht="77.25" customHeight="1">
      <c r="B8" s="153" t="s">
        <v>457</v>
      </c>
      <c r="C8" s="154" t="s">
        <v>458</v>
      </c>
      <c r="D8" s="154" t="s">
        <v>459</v>
      </c>
      <c r="E8" s="155" t="s">
        <v>460</v>
      </c>
      <c r="F8" s="156">
        <v>0.4826388888888889</v>
      </c>
      <c r="G8" s="156">
        <v>0.62361111111111112</v>
      </c>
      <c r="H8" s="157">
        <f>60*HOUR(G8-F8)+MINUTE(G8-F8)</f>
        <v>203</v>
      </c>
      <c r="I8" s="154">
        <v>20</v>
      </c>
      <c r="J8" s="154">
        <v>8</v>
      </c>
      <c r="K8" s="154">
        <v>120</v>
      </c>
    </row>
    <row r="9" spans="2:11" ht="15.75">
      <c r="B9" s="521" t="s">
        <v>114</v>
      </c>
      <c r="C9" s="521"/>
      <c r="D9" s="521"/>
      <c r="E9" s="521"/>
      <c r="F9" s="521"/>
      <c r="G9" s="521"/>
      <c r="H9" s="521"/>
      <c r="I9" s="521"/>
      <c r="J9" s="521"/>
      <c r="K9" s="521"/>
    </row>
    <row r="10" spans="2:11" ht="73.5" customHeight="1">
      <c r="B10" s="153" t="s">
        <v>457</v>
      </c>
      <c r="C10" s="154" t="s">
        <v>461</v>
      </c>
      <c r="D10" s="154" t="s">
        <v>462</v>
      </c>
      <c r="E10" s="155" t="s">
        <v>463</v>
      </c>
      <c r="F10" s="156">
        <v>0.46527777777777773</v>
      </c>
      <c r="G10" s="156">
        <v>0.61527777777777781</v>
      </c>
      <c r="H10" s="157">
        <f>60*HOUR(G10-F10)+MINUTE(G10-F10)</f>
        <v>216</v>
      </c>
      <c r="I10" s="154">
        <v>30</v>
      </c>
      <c r="J10" s="154">
        <v>8</v>
      </c>
      <c r="K10" s="154">
        <v>130</v>
      </c>
    </row>
    <row r="11" spans="2:11" ht="74.25" customHeight="1">
      <c r="B11" s="153" t="s">
        <v>464</v>
      </c>
      <c r="C11" s="154" t="s">
        <v>465</v>
      </c>
      <c r="D11" s="154" t="s">
        <v>454</v>
      </c>
      <c r="E11" s="155" t="s">
        <v>466</v>
      </c>
      <c r="F11" s="156">
        <v>0.47916666666666669</v>
      </c>
      <c r="G11" s="156">
        <v>0.65833333333333333</v>
      </c>
      <c r="H11" s="157">
        <f>60*HOUR(G11-F11)+MINUTE(G11-F11)</f>
        <v>258</v>
      </c>
      <c r="I11" s="154">
        <v>30</v>
      </c>
      <c r="J11" s="154">
        <v>8</v>
      </c>
      <c r="K11" s="154">
        <v>100</v>
      </c>
    </row>
    <row r="12" spans="2:11" ht="15.75">
      <c r="B12" s="521" t="s">
        <v>88</v>
      </c>
      <c r="C12" s="521"/>
      <c r="D12" s="521"/>
      <c r="E12" s="521"/>
      <c r="F12" s="521"/>
      <c r="G12" s="521"/>
      <c r="H12" s="521"/>
      <c r="I12" s="521"/>
      <c r="J12" s="521"/>
      <c r="K12" s="521"/>
    </row>
    <row r="13" spans="2:11" ht="66.75" customHeight="1">
      <c r="B13" s="153" t="s">
        <v>452</v>
      </c>
      <c r="C13" s="154" t="s">
        <v>461</v>
      </c>
      <c r="D13" s="154" t="s">
        <v>467</v>
      </c>
      <c r="E13" s="155" t="s">
        <v>468</v>
      </c>
      <c r="F13" s="156">
        <v>0.45833333333333331</v>
      </c>
      <c r="G13" s="156">
        <v>0.57291666666666663</v>
      </c>
      <c r="H13" s="157">
        <f>60*HOUR(G13-F13)+MINUTE(G13-F13)</f>
        <v>165</v>
      </c>
      <c r="I13" s="154">
        <v>25</v>
      </c>
      <c r="J13" s="154">
        <v>8</v>
      </c>
      <c r="K13" s="154">
        <v>125</v>
      </c>
    </row>
    <row r="14" spans="2:11" ht="15.75">
      <c r="B14" s="521" t="s">
        <v>141</v>
      </c>
      <c r="C14" s="521"/>
      <c r="D14" s="521"/>
      <c r="E14" s="521"/>
      <c r="F14" s="521"/>
      <c r="G14" s="521"/>
      <c r="H14" s="521"/>
      <c r="I14" s="521"/>
      <c r="J14" s="521"/>
      <c r="K14" s="521"/>
    </row>
    <row r="15" spans="2:11" ht="69" customHeight="1">
      <c r="B15" s="153" t="s">
        <v>452</v>
      </c>
      <c r="C15" s="154" t="s">
        <v>469</v>
      </c>
      <c r="D15" s="154" t="s">
        <v>454</v>
      </c>
      <c r="E15" s="155" t="s">
        <v>470</v>
      </c>
      <c r="F15" s="156">
        <v>0.47222222222222227</v>
      </c>
      <c r="G15" s="156">
        <v>0.63541666666666663</v>
      </c>
      <c r="H15" s="157">
        <f>60*HOUR(G15-F15)+MINUTE(G15-F15)</f>
        <v>235</v>
      </c>
      <c r="I15" s="154">
        <v>30</v>
      </c>
      <c r="J15" s="154">
        <v>8</v>
      </c>
      <c r="K15" s="154">
        <v>130</v>
      </c>
    </row>
    <row r="16" spans="2:11" ht="15.75">
      <c r="B16" s="521" t="s">
        <v>119</v>
      </c>
      <c r="C16" s="521"/>
      <c r="D16" s="521"/>
      <c r="E16" s="521"/>
      <c r="F16" s="521"/>
      <c r="G16" s="521"/>
      <c r="H16" s="521"/>
      <c r="I16" s="521"/>
      <c r="J16" s="521"/>
      <c r="K16" s="521"/>
    </row>
    <row r="17" spans="2:11" ht="63.75" customHeight="1">
      <c r="B17" s="153" t="s">
        <v>457</v>
      </c>
      <c r="C17" s="154" t="s">
        <v>120</v>
      </c>
      <c r="D17" s="154" t="s">
        <v>471</v>
      </c>
      <c r="E17" s="155" t="s">
        <v>472</v>
      </c>
      <c r="F17" s="156">
        <v>0.46875</v>
      </c>
      <c r="G17" s="156">
        <v>0.58194444444444449</v>
      </c>
      <c r="H17" s="157">
        <f t="shared" ref="H17:H18" si="0">60*HOUR(G17-F17)+MINUTE(G17-F17)</f>
        <v>163</v>
      </c>
      <c r="I17" s="154">
        <v>30</v>
      </c>
      <c r="J17" s="154">
        <v>8</v>
      </c>
      <c r="K17" s="154">
        <v>130</v>
      </c>
    </row>
    <row r="18" spans="2:11" ht="68.25" customHeight="1">
      <c r="B18" s="153" t="s">
        <v>464</v>
      </c>
      <c r="C18" s="154" t="s">
        <v>119</v>
      </c>
      <c r="D18" s="154" t="s">
        <v>454</v>
      </c>
      <c r="E18" s="155" t="s">
        <v>473</v>
      </c>
      <c r="F18" s="156">
        <v>0.47569444444444442</v>
      </c>
      <c r="G18" s="156">
        <v>0.60833333333333328</v>
      </c>
      <c r="H18" s="157">
        <f t="shared" si="0"/>
        <v>191</v>
      </c>
      <c r="I18" s="154">
        <v>30</v>
      </c>
      <c r="J18" s="154">
        <v>8</v>
      </c>
      <c r="K18" s="154">
        <v>100</v>
      </c>
    </row>
    <row r="19" spans="2:11" ht="60.75" customHeight="1">
      <c r="B19" s="153" t="s">
        <v>474</v>
      </c>
      <c r="C19" s="154" t="s">
        <v>475</v>
      </c>
      <c r="D19" s="154" t="s">
        <v>459</v>
      </c>
      <c r="E19" s="158" t="s">
        <v>476</v>
      </c>
      <c r="F19" s="156">
        <v>0.49652777777777773</v>
      </c>
      <c r="G19" s="156">
        <v>0.64444444444444449</v>
      </c>
      <c r="H19" s="157">
        <f>60*HOUR(G19-F19)+MINUTE(G19-F19)</f>
        <v>213</v>
      </c>
      <c r="I19" s="154">
        <v>20</v>
      </c>
      <c r="J19" s="154">
        <v>8</v>
      </c>
      <c r="K19" s="154">
        <v>70</v>
      </c>
    </row>
    <row r="20" spans="2:11" ht="15.75">
      <c r="B20" s="521" t="s">
        <v>477</v>
      </c>
      <c r="C20" s="521"/>
      <c r="D20" s="521"/>
      <c r="E20" s="521"/>
      <c r="F20" s="521"/>
      <c r="G20" s="521"/>
      <c r="H20" s="521"/>
      <c r="I20" s="521"/>
      <c r="J20" s="521"/>
      <c r="K20" s="521"/>
    </row>
    <row r="21" spans="2:11" ht="75" customHeight="1">
      <c r="B21" s="154">
        <v>1</v>
      </c>
      <c r="C21" s="154" t="s">
        <v>478</v>
      </c>
      <c r="D21" s="154" t="s">
        <v>459</v>
      </c>
      <c r="E21" s="155" t="s">
        <v>479</v>
      </c>
      <c r="F21" s="159">
        <v>0.4861111111111111</v>
      </c>
      <c r="G21" s="159">
        <v>0.64444444444444449</v>
      </c>
      <c r="H21" s="157">
        <f>60*HOUR(G21-F21)+MINUTE(G21-F21)</f>
        <v>228</v>
      </c>
      <c r="I21" s="154">
        <v>20</v>
      </c>
      <c r="J21" s="154">
        <v>8</v>
      </c>
      <c r="K21" s="154"/>
    </row>
  </sheetData>
  <mergeCells count="10">
    <mergeCell ref="B12:K12"/>
    <mergeCell ref="B14:K14"/>
    <mergeCell ref="B16:K16"/>
    <mergeCell ref="B20:K20"/>
    <mergeCell ref="B1:K1"/>
    <mergeCell ref="B2:K2"/>
    <mergeCell ref="B3:K3"/>
    <mergeCell ref="B5:K5"/>
    <mergeCell ref="B7:K7"/>
    <mergeCell ref="B9:K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6"/>
  <sheetViews>
    <sheetView workbookViewId="0">
      <selection activeCell="J81" sqref="J81:J83"/>
    </sheetView>
  </sheetViews>
  <sheetFormatPr defaultRowHeight="15"/>
  <cols>
    <col min="2" max="2" width="10.5703125" customWidth="1"/>
    <col min="3" max="3" width="12.85546875" customWidth="1"/>
    <col min="4" max="4" width="17" customWidth="1"/>
    <col min="7" max="7" width="10.5703125" customWidth="1"/>
    <col min="10" max="10" width="11.5703125" customWidth="1"/>
  </cols>
  <sheetData>
    <row r="1" spans="1:15" ht="24" thickBot="1">
      <c r="A1" s="442" t="s">
        <v>480</v>
      </c>
      <c r="B1" s="443"/>
      <c r="C1" s="443"/>
      <c r="D1" s="443"/>
      <c r="E1" s="443"/>
      <c r="F1" s="443"/>
      <c r="G1" s="443"/>
      <c r="H1" s="443"/>
      <c r="I1" s="443"/>
      <c r="J1" s="444"/>
    </row>
    <row r="2" spans="1:15" ht="15.75" thickBot="1">
      <c r="A2" s="442" t="s">
        <v>481</v>
      </c>
      <c r="B2" s="524"/>
      <c r="C2" s="524"/>
      <c r="D2" s="524"/>
      <c r="E2" s="524"/>
      <c r="F2" s="524"/>
      <c r="G2" s="524"/>
      <c r="H2" s="524"/>
      <c r="I2" s="524"/>
      <c r="J2" s="525"/>
    </row>
    <row r="3" spans="1:15" ht="44.25" thickBot="1">
      <c r="A3" s="122" t="s">
        <v>318</v>
      </c>
      <c r="B3" s="123" t="s">
        <v>319</v>
      </c>
      <c r="C3" s="123" t="s">
        <v>320</v>
      </c>
      <c r="D3" s="123" t="s">
        <v>321</v>
      </c>
      <c r="E3" s="124" t="s">
        <v>322</v>
      </c>
      <c r="F3" s="124" t="s">
        <v>323</v>
      </c>
      <c r="G3" s="124" t="s">
        <v>324</v>
      </c>
      <c r="H3" s="124" t="s">
        <v>199</v>
      </c>
      <c r="I3" s="124" t="s">
        <v>325</v>
      </c>
      <c r="J3" s="125" t="s">
        <v>326</v>
      </c>
    </row>
    <row r="4" spans="1:15" ht="15.75" thickBot="1">
      <c r="A4" s="447" t="s">
        <v>327</v>
      </c>
      <c r="B4" s="526"/>
      <c r="C4" s="526"/>
      <c r="D4" s="526"/>
      <c r="E4" s="526"/>
      <c r="F4" s="526"/>
      <c r="G4" s="526"/>
      <c r="H4" s="526"/>
      <c r="I4" s="526"/>
      <c r="J4" s="527"/>
    </row>
    <row r="5" spans="1:15">
      <c r="A5" s="528">
        <v>1</v>
      </c>
      <c r="B5" s="529" t="s">
        <v>328</v>
      </c>
      <c r="C5" s="530" t="s">
        <v>315</v>
      </c>
      <c r="D5" s="160" t="s">
        <v>329</v>
      </c>
      <c r="E5" s="531">
        <v>0.4216550925925926</v>
      </c>
      <c r="F5" s="532">
        <v>0.4836805555555555</v>
      </c>
      <c r="G5" s="532">
        <f>F5-E5</f>
        <v>6.2025462962962907E-2</v>
      </c>
      <c r="H5" s="533">
        <v>15</v>
      </c>
      <c r="I5" s="534">
        <v>4</v>
      </c>
      <c r="J5" s="457">
        <v>115</v>
      </c>
    </row>
    <row r="6" spans="1:15">
      <c r="A6" s="528"/>
      <c r="B6" s="529"/>
      <c r="C6" s="530"/>
      <c r="D6" s="161" t="s">
        <v>330</v>
      </c>
      <c r="E6" s="531"/>
      <c r="F6" s="532"/>
      <c r="G6" s="532"/>
      <c r="H6" s="533"/>
      <c r="I6" s="534"/>
      <c r="J6" s="457"/>
    </row>
    <row r="7" spans="1:15" ht="15.75" thickBot="1">
      <c r="A7" s="528"/>
      <c r="B7" s="529"/>
      <c r="C7" s="530"/>
      <c r="D7" s="162" t="s">
        <v>331</v>
      </c>
      <c r="E7" s="531"/>
      <c r="F7" s="532"/>
      <c r="G7" s="532"/>
      <c r="H7" s="533"/>
      <c r="I7" s="534"/>
      <c r="J7" s="457"/>
    </row>
    <row r="8" spans="1:15" ht="15.75" thickBot="1">
      <c r="A8" s="447" t="s">
        <v>336</v>
      </c>
      <c r="B8" s="526"/>
      <c r="C8" s="526"/>
      <c r="D8" s="526"/>
      <c r="E8" s="526"/>
      <c r="F8" s="526"/>
      <c r="G8" s="526"/>
      <c r="H8" s="526"/>
      <c r="I8" s="526"/>
      <c r="J8" s="527"/>
    </row>
    <row r="9" spans="1:15">
      <c r="A9" s="391">
        <v>1</v>
      </c>
      <c r="B9" s="393" t="s">
        <v>337</v>
      </c>
      <c r="C9" s="395" t="s">
        <v>176</v>
      </c>
      <c r="D9" s="73" t="s">
        <v>338</v>
      </c>
      <c r="E9" s="397">
        <v>0.41666666666666669</v>
      </c>
      <c r="F9" s="428">
        <v>0.51241898148148146</v>
      </c>
      <c r="G9" s="428">
        <f>F9-E9</f>
        <v>9.5752314814814776E-2</v>
      </c>
      <c r="H9" s="535">
        <v>25</v>
      </c>
      <c r="I9" s="403">
        <v>5</v>
      </c>
      <c r="J9" s="465">
        <v>125</v>
      </c>
    </row>
    <row r="10" spans="1:15">
      <c r="A10" s="391"/>
      <c r="B10" s="393"/>
      <c r="C10" s="395"/>
      <c r="D10" s="71" t="s">
        <v>339</v>
      </c>
      <c r="E10" s="397"/>
      <c r="F10" s="428"/>
      <c r="G10" s="428"/>
      <c r="H10" s="535"/>
      <c r="I10" s="403"/>
      <c r="J10" s="465"/>
      <c r="O10" t="s">
        <v>554</v>
      </c>
    </row>
    <row r="11" spans="1:15">
      <c r="A11" s="391"/>
      <c r="B11" s="393"/>
      <c r="C11" s="395"/>
      <c r="D11" s="72" t="s">
        <v>482</v>
      </c>
      <c r="E11" s="397"/>
      <c r="F11" s="428"/>
      <c r="G11" s="428"/>
      <c r="H11" s="535"/>
      <c r="I11" s="403"/>
      <c r="J11" s="465"/>
    </row>
    <row r="12" spans="1:15">
      <c r="A12" s="391">
        <v>2</v>
      </c>
      <c r="B12" s="393" t="s">
        <v>251</v>
      </c>
      <c r="C12" s="395" t="s">
        <v>24</v>
      </c>
      <c r="D12" s="73" t="s">
        <v>483</v>
      </c>
      <c r="E12" s="397">
        <v>0.4236111111111111</v>
      </c>
      <c r="F12" s="428">
        <v>0.55060185185185184</v>
      </c>
      <c r="G12" s="428">
        <f>F12-E12</f>
        <v>0.12699074074074074</v>
      </c>
      <c r="H12" s="535">
        <v>10</v>
      </c>
      <c r="I12" s="403">
        <v>5</v>
      </c>
      <c r="J12" s="465">
        <v>80</v>
      </c>
    </row>
    <row r="13" spans="1:15">
      <c r="A13" s="391"/>
      <c r="B13" s="393"/>
      <c r="C13" s="395"/>
      <c r="D13" s="71" t="s">
        <v>484</v>
      </c>
      <c r="E13" s="397"/>
      <c r="F13" s="428"/>
      <c r="G13" s="428"/>
      <c r="H13" s="535"/>
      <c r="I13" s="403"/>
      <c r="J13" s="465"/>
    </row>
    <row r="14" spans="1:15">
      <c r="A14" s="391"/>
      <c r="B14" s="393"/>
      <c r="C14" s="395"/>
      <c r="D14" s="72" t="s">
        <v>485</v>
      </c>
      <c r="E14" s="397"/>
      <c r="F14" s="428"/>
      <c r="G14" s="428"/>
      <c r="H14" s="535"/>
      <c r="I14" s="403"/>
      <c r="J14" s="465"/>
    </row>
    <row r="15" spans="1:15">
      <c r="A15" s="528"/>
      <c r="B15" s="529" t="s">
        <v>486</v>
      </c>
      <c r="C15" s="530" t="s">
        <v>315</v>
      </c>
      <c r="D15" s="160" t="s">
        <v>487</v>
      </c>
      <c r="E15" s="531">
        <v>0.42708333333333331</v>
      </c>
      <c r="F15" s="540"/>
      <c r="G15" s="540"/>
      <c r="H15" s="542">
        <v>25</v>
      </c>
      <c r="I15" s="534"/>
      <c r="J15" s="475" t="s">
        <v>369</v>
      </c>
    </row>
    <row r="16" spans="1:15">
      <c r="A16" s="528"/>
      <c r="B16" s="529"/>
      <c r="C16" s="530"/>
      <c r="D16" s="161" t="s">
        <v>488</v>
      </c>
      <c r="E16" s="531"/>
      <c r="F16" s="540"/>
      <c r="G16" s="540"/>
      <c r="H16" s="542"/>
      <c r="I16" s="534"/>
      <c r="J16" s="475"/>
    </row>
    <row r="17" spans="1:10" ht="15.75" thickBot="1">
      <c r="A17" s="536"/>
      <c r="B17" s="537"/>
      <c r="C17" s="538"/>
      <c r="D17" s="161" t="s">
        <v>489</v>
      </c>
      <c r="E17" s="539"/>
      <c r="F17" s="541"/>
      <c r="G17" s="541"/>
      <c r="H17" s="543"/>
      <c r="I17" s="544"/>
      <c r="J17" s="495"/>
    </row>
    <row r="18" spans="1:10" ht="15.75" thickBot="1">
      <c r="A18" s="447" t="s">
        <v>341</v>
      </c>
      <c r="B18" s="526"/>
      <c r="C18" s="526"/>
      <c r="D18" s="526"/>
      <c r="E18" s="526"/>
      <c r="F18" s="526"/>
      <c r="G18" s="526"/>
      <c r="H18" s="526"/>
      <c r="I18" s="526"/>
      <c r="J18" s="527"/>
    </row>
    <row r="19" spans="1:10">
      <c r="A19" s="545">
        <v>1</v>
      </c>
      <c r="B19" s="546" t="s">
        <v>328</v>
      </c>
      <c r="C19" s="547" t="s">
        <v>315</v>
      </c>
      <c r="D19" s="163" t="s">
        <v>490</v>
      </c>
      <c r="E19" s="548">
        <v>0.43402777777777773</v>
      </c>
      <c r="F19" s="550">
        <v>0.5103240740740741</v>
      </c>
      <c r="G19" s="550">
        <f>F19-E19</f>
        <v>7.6296296296296362E-2</v>
      </c>
      <c r="H19" s="551">
        <v>15</v>
      </c>
      <c r="I19" s="552">
        <v>7</v>
      </c>
      <c r="J19" s="474">
        <v>115</v>
      </c>
    </row>
    <row r="20" spans="1:10">
      <c r="A20" s="528"/>
      <c r="B20" s="529"/>
      <c r="C20" s="530"/>
      <c r="D20" s="163" t="s">
        <v>491</v>
      </c>
      <c r="E20" s="549"/>
      <c r="F20" s="540"/>
      <c r="G20" s="540"/>
      <c r="H20" s="542"/>
      <c r="I20" s="534"/>
      <c r="J20" s="475"/>
    </row>
    <row r="21" spans="1:10">
      <c r="A21" s="528"/>
      <c r="B21" s="529"/>
      <c r="C21" s="530"/>
      <c r="D21" s="164" t="s">
        <v>492</v>
      </c>
      <c r="E21" s="549"/>
      <c r="F21" s="540"/>
      <c r="G21" s="540"/>
      <c r="H21" s="542"/>
      <c r="I21" s="534"/>
      <c r="J21" s="475"/>
    </row>
    <row r="22" spans="1:10">
      <c r="A22" s="528">
        <v>2</v>
      </c>
      <c r="B22" s="529" t="s">
        <v>493</v>
      </c>
      <c r="C22" s="530" t="s">
        <v>494</v>
      </c>
      <c r="D22" s="165" t="s">
        <v>495</v>
      </c>
      <c r="E22" s="549">
        <v>0.42708333333333331</v>
      </c>
      <c r="F22" s="540">
        <v>0.54939814814814814</v>
      </c>
      <c r="G22" s="540">
        <f>F22-E22</f>
        <v>0.12231481481481482</v>
      </c>
      <c r="H22" s="542">
        <v>30</v>
      </c>
      <c r="I22" s="534">
        <v>7</v>
      </c>
      <c r="J22" s="475">
        <v>100</v>
      </c>
    </row>
    <row r="23" spans="1:10">
      <c r="A23" s="528"/>
      <c r="B23" s="529"/>
      <c r="C23" s="530"/>
      <c r="D23" s="163" t="s">
        <v>496</v>
      </c>
      <c r="E23" s="549"/>
      <c r="F23" s="540"/>
      <c r="G23" s="540"/>
      <c r="H23" s="542"/>
      <c r="I23" s="534"/>
      <c r="J23" s="475"/>
    </row>
    <row r="24" spans="1:10">
      <c r="A24" s="528"/>
      <c r="B24" s="529"/>
      <c r="C24" s="530"/>
      <c r="D24" s="164" t="s">
        <v>497</v>
      </c>
      <c r="E24" s="549"/>
      <c r="F24" s="540"/>
      <c r="G24" s="540"/>
      <c r="H24" s="542"/>
      <c r="I24" s="534"/>
      <c r="J24" s="475"/>
    </row>
    <row r="25" spans="1:10">
      <c r="A25" s="528">
        <v>3</v>
      </c>
      <c r="B25" s="529" t="s">
        <v>498</v>
      </c>
      <c r="C25" s="530" t="s">
        <v>499</v>
      </c>
      <c r="D25" s="165" t="s">
        <v>500</v>
      </c>
      <c r="E25" s="549">
        <v>0.4201388888888889</v>
      </c>
      <c r="F25" s="540">
        <v>0.56039351851851849</v>
      </c>
      <c r="G25" s="540">
        <f>F25-E25</f>
        <v>0.14025462962962959</v>
      </c>
      <c r="H25" s="542">
        <v>20</v>
      </c>
      <c r="I25" s="534" t="s">
        <v>98</v>
      </c>
      <c r="J25" s="475">
        <v>20</v>
      </c>
    </row>
    <row r="26" spans="1:10">
      <c r="A26" s="528"/>
      <c r="B26" s="529"/>
      <c r="C26" s="530"/>
      <c r="D26" s="163" t="s">
        <v>501</v>
      </c>
      <c r="E26" s="549"/>
      <c r="F26" s="540"/>
      <c r="G26" s="540"/>
      <c r="H26" s="542"/>
      <c r="I26" s="534"/>
      <c r="J26" s="475"/>
    </row>
    <row r="27" spans="1:10">
      <c r="A27" s="528"/>
      <c r="B27" s="529"/>
      <c r="C27" s="530"/>
      <c r="D27" s="164" t="s">
        <v>502</v>
      </c>
      <c r="E27" s="549"/>
      <c r="F27" s="540"/>
      <c r="G27" s="540"/>
      <c r="H27" s="542"/>
      <c r="I27" s="534"/>
      <c r="J27" s="475"/>
    </row>
    <row r="28" spans="1:10">
      <c r="A28" s="528"/>
      <c r="B28" s="529" t="s">
        <v>503</v>
      </c>
      <c r="C28" s="530" t="s">
        <v>175</v>
      </c>
      <c r="D28" s="165" t="s">
        <v>504</v>
      </c>
      <c r="E28" s="549">
        <v>0.44097222222222227</v>
      </c>
      <c r="F28" s="540">
        <v>0.56597222222222221</v>
      </c>
      <c r="G28" s="540">
        <f>F28-E28</f>
        <v>0.12499999999999994</v>
      </c>
      <c r="H28" s="542">
        <v>30</v>
      </c>
      <c r="I28" s="534">
        <v>7</v>
      </c>
      <c r="J28" s="475" t="s">
        <v>369</v>
      </c>
    </row>
    <row r="29" spans="1:10">
      <c r="A29" s="528"/>
      <c r="B29" s="529"/>
      <c r="C29" s="530"/>
      <c r="D29" s="163"/>
      <c r="E29" s="549"/>
      <c r="F29" s="540"/>
      <c r="G29" s="540"/>
      <c r="H29" s="542"/>
      <c r="I29" s="534"/>
      <c r="J29" s="475"/>
    </row>
    <row r="30" spans="1:10" ht="15.75" thickBot="1">
      <c r="A30" s="536"/>
      <c r="B30" s="537"/>
      <c r="C30" s="538"/>
      <c r="D30" s="163"/>
      <c r="E30" s="553"/>
      <c r="F30" s="541"/>
      <c r="G30" s="541"/>
      <c r="H30" s="543"/>
      <c r="I30" s="544"/>
      <c r="J30" s="495"/>
    </row>
    <row r="31" spans="1:10" ht="18.75" thickBot="1">
      <c r="A31" s="447" t="s">
        <v>345</v>
      </c>
      <c r="B31" s="476"/>
      <c r="C31" s="476"/>
      <c r="D31" s="476"/>
      <c r="E31" s="476"/>
      <c r="F31" s="476"/>
      <c r="G31" s="476"/>
      <c r="H31" s="476"/>
      <c r="I31" s="476"/>
      <c r="J31" s="477"/>
    </row>
    <row r="32" spans="1:10">
      <c r="A32" s="417">
        <v>1</v>
      </c>
      <c r="B32" s="546" t="s">
        <v>328</v>
      </c>
      <c r="C32" s="554" t="s">
        <v>315</v>
      </c>
      <c r="D32" s="134" t="s">
        <v>346</v>
      </c>
      <c r="E32" s="556">
        <v>0.4375</v>
      </c>
      <c r="F32" s="557">
        <v>0.52667824074074077</v>
      </c>
      <c r="G32" s="557">
        <f>F32-E32</f>
        <v>8.9178240740740766E-2</v>
      </c>
      <c r="H32" s="558">
        <v>20</v>
      </c>
      <c r="I32" s="559">
        <v>8</v>
      </c>
      <c r="J32" s="487">
        <v>120</v>
      </c>
    </row>
    <row r="33" spans="1:10">
      <c r="A33" s="391"/>
      <c r="B33" s="529"/>
      <c r="C33" s="555"/>
      <c r="D33" s="166" t="s">
        <v>347</v>
      </c>
      <c r="E33" s="426"/>
      <c r="F33" s="428"/>
      <c r="G33" s="428"/>
      <c r="H33" s="535"/>
      <c r="I33" s="403"/>
      <c r="J33" s="465"/>
    </row>
    <row r="34" spans="1:10">
      <c r="A34" s="391"/>
      <c r="B34" s="529"/>
      <c r="C34" s="555"/>
      <c r="D34" s="167" t="s">
        <v>505</v>
      </c>
      <c r="E34" s="426"/>
      <c r="F34" s="428"/>
      <c r="G34" s="428"/>
      <c r="H34" s="535"/>
      <c r="I34" s="403"/>
      <c r="J34" s="465"/>
    </row>
    <row r="35" spans="1:10">
      <c r="A35" s="391">
        <v>2</v>
      </c>
      <c r="B35" s="529" t="s">
        <v>493</v>
      </c>
      <c r="C35" s="555" t="s">
        <v>494</v>
      </c>
      <c r="D35" s="76" t="s">
        <v>506</v>
      </c>
      <c r="E35" s="426">
        <v>0.41666666666666669</v>
      </c>
      <c r="F35" s="428">
        <v>0.60586805555555556</v>
      </c>
      <c r="G35" s="428">
        <f>F35-E35</f>
        <v>0.18920138888888888</v>
      </c>
      <c r="H35" s="535">
        <v>25</v>
      </c>
      <c r="I35" s="403" t="s">
        <v>98</v>
      </c>
      <c r="J35" s="465">
        <v>25</v>
      </c>
    </row>
    <row r="36" spans="1:10">
      <c r="A36" s="391"/>
      <c r="B36" s="529"/>
      <c r="C36" s="555"/>
      <c r="D36" s="166" t="s">
        <v>507</v>
      </c>
      <c r="E36" s="426"/>
      <c r="F36" s="428"/>
      <c r="G36" s="428"/>
      <c r="H36" s="535"/>
      <c r="I36" s="403"/>
      <c r="J36" s="465"/>
    </row>
    <row r="37" spans="1:10">
      <c r="A37" s="391"/>
      <c r="B37" s="529"/>
      <c r="C37" s="555"/>
      <c r="D37" s="167" t="s">
        <v>508</v>
      </c>
      <c r="E37" s="426"/>
      <c r="F37" s="428"/>
      <c r="G37" s="428"/>
      <c r="H37" s="535"/>
      <c r="I37" s="403"/>
      <c r="J37" s="465"/>
    </row>
    <row r="38" spans="1:10">
      <c r="A38" s="528">
        <v>3</v>
      </c>
      <c r="B38" s="529" t="s">
        <v>498</v>
      </c>
      <c r="C38" s="555" t="s">
        <v>499</v>
      </c>
      <c r="D38" s="165" t="s">
        <v>509</v>
      </c>
      <c r="E38" s="549">
        <v>0.4236111111111111</v>
      </c>
      <c r="F38" s="540">
        <v>0.56030092592592595</v>
      </c>
      <c r="G38" s="540">
        <f>F38-E38</f>
        <v>0.13668981481481485</v>
      </c>
      <c r="H38" s="542">
        <v>20</v>
      </c>
      <c r="I38" s="534" t="s">
        <v>98</v>
      </c>
      <c r="J38" s="475">
        <v>20</v>
      </c>
    </row>
    <row r="39" spans="1:10">
      <c r="A39" s="528"/>
      <c r="B39" s="529"/>
      <c r="C39" s="555"/>
      <c r="D39" s="163" t="s">
        <v>510</v>
      </c>
      <c r="E39" s="549"/>
      <c r="F39" s="540"/>
      <c r="G39" s="540"/>
      <c r="H39" s="542"/>
      <c r="I39" s="534"/>
      <c r="J39" s="475"/>
    </row>
    <row r="40" spans="1:10">
      <c r="A40" s="528"/>
      <c r="B40" s="529"/>
      <c r="C40" s="555"/>
      <c r="D40" s="164" t="s">
        <v>511</v>
      </c>
      <c r="E40" s="549"/>
      <c r="F40" s="540"/>
      <c r="G40" s="540"/>
      <c r="H40" s="542"/>
      <c r="I40" s="534"/>
      <c r="J40" s="475"/>
    </row>
    <row r="41" spans="1:10">
      <c r="A41" s="528"/>
      <c r="B41" s="529" t="s">
        <v>512</v>
      </c>
      <c r="C41" s="555" t="s">
        <v>513</v>
      </c>
      <c r="D41" s="165" t="s">
        <v>514</v>
      </c>
      <c r="E41" s="549">
        <v>0.44097222222222227</v>
      </c>
      <c r="F41" s="540">
        <v>0.54125000000000001</v>
      </c>
      <c r="G41" s="540">
        <f>F41-E41</f>
        <v>0.10027777777777774</v>
      </c>
      <c r="H41" s="542">
        <v>5</v>
      </c>
      <c r="I41" s="534">
        <v>8</v>
      </c>
      <c r="J41" s="475" t="s">
        <v>369</v>
      </c>
    </row>
    <row r="42" spans="1:10">
      <c r="A42" s="528"/>
      <c r="B42" s="529"/>
      <c r="C42" s="555"/>
      <c r="D42" s="163"/>
      <c r="E42" s="549"/>
      <c r="F42" s="540"/>
      <c r="G42" s="540"/>
      <c r="H42" s="542"/>
      <c r="I42" s="534"/>
      <c r="J42" s="475"/>
    </row>
    <row r="43" spans="1:10">
      <c r="A43" s="528"/>
      <c r="B43" s="529"/>
      <c r="C43" s="555"/>
      <c r="D43" s="164"/>
      <c r="E43" s="549"/>
      <c r="F43" s="540"/>
      <c r="G43" s="540"/>
      <c r="H43" s="542"/>
      <c r="I43" s="534"/>
      <c r="J43" s="475"/>
    </row>
    <row r="44" spans="1:10">
      <c r="A44" s="391"/>
      <c r="B44" s="529" t="s">
        <v>367</v>
      </c>
      <c r="C44" s="555" t="s">
        <v>315</v>
      </c>
      <c r="D44" s="76" t="s">
        <v>515</v>
      </c>
      <c r="E44" s="426">
        <v>0.43055555555555558</v>
      </c>
      <c r="F44" s="428"/>
      <c r="G44" s="428"/>
      <c r="H44" s="535"/>
      <c r="I44" s="403">
        <v>8</v>
      </c>
      <c r="J44" s="475" t="s">
        <v>369</v>
      </c>
    </row>
    <row r="45" spans="1:10">
      <c r="A45" s="391"/>
      <c r="B45" s="529"/>
      <c r="C45" s="555"/>
      <c r="D45" s="166" t="s">
        <v>516</v>
      </c>
      <c r="E45" s="426"/>
      <c r="F45" s="428"/>
      <c r="G45" s="428"/>
      <c r="H45" s="535"/>
      <c r="I45" s="403"/>
      <c r="J45" s="475"/>
    </row>
    <row r="46" spans="1:10" ht="15.75" thickBot="1">
      <c r="A46" s="560"/>
      <c r="B46" s="537"/>
      <c r="C46" s="561"/>
      <c r="D46" s="166" t="s">
        <v>517</v>
      </c>
      <c r="E46" s="562"/>
      <c r="F46" s="563"/>
      <c r="G46" s="563"/>
      <c r="H46" s="564"/>
      <c r="I46" s="565"/>
      <c r="J46" s="495"/>
    </row>
    <row r="47" spans="1:10" ht="18.75" thickBot="1">
      <c r="A47" s="447" t="s">
        <v>518</v>
      </c>
      <c r="B47" s="476"/>
      <c r="C47" s="476"/>
      <c r="D47" s="476"/>
      <c r="E47" s="476"/>
      <c r="F47" s="476"/>
      <c r="G47" s="476"/>
      <c r="H47" s="476"/>
      <c r="I47" s="476"/>
      <c r="J47" s="477"/>
    </row>
    <row r="48" spans="1:10">
      <c r="A48" s="417">
        <v>1</v>
      </c>
      <c r="B48" s="546" t="s">
        <v>328</v>
      </c>
      <c r="C48" s="547" t="s">
        <v>315</v>
      </c>
      <c r="D48" s="134" t="s">
        <v>370</v>
      </c>
      <c r="E48" s="420">
        <v>0.4236111111111111</v>
      </c>
      <c r="F48" s="557">
        <v>0.59375</v>
      </c>
      <c r="G48" s="557">
        <f>F48-E48</f>
        <v>0.1701388888888889</v>
      </c>
      <c r="H48" s="558">
        <v>20</v>
      </c>
      <c r="I48" s="559">
        <v>9</v>
      </c>
      <c r="J48" s="487">
        <v>120</v>
      </c>
    </row>
    <row r="49" spans="1:10">
      <c r="A49" s="391"/>
      <c r="B49" s="529"/>
      <c r="C49" s="530"/>
      <c r="D49" s="71" t="s">
        <v>519</v>
      </c>
      <c r="E49" s="397"/>
      <c r="F49" s="428"/>
      <c r="G49" s="428"/>
      <c r="H49" s="535"/>
      <c r="I49" s="403"/>
      <c r="J49" s="465"/>
    </row>
    <row r="50" spans="1:10">
      <c r="A50" s="391"/>
      <c r="B50" s="529"/>
      <c r="C50" s="530"/>
      <c r="D50" s="72" t="s">
        <v>520</v>
      </c>
      <c r="E50" s="397"/>
      <c r="F50" s="428"/>
      <c r="G50" s="428"/>
      <c r="H50" s="535"/>
      <c r="I50" s="403"/>
      <c r="J50" s="465"/>
    </row>
    <row r="51" spans="1:10">
      <c r="A51" s="391">
        <v>2</v>
      </c>
      <c r="B51" s="529" t="s">
        <v>521</v>
      </c>
      <c r="C51" s="530" t="s">
        <v>522</v>
      </c>
      <c r="D51" s="76" t="s">
        <v>523</v>
      </c>
      <c r="E51" s="397">
        <v>0.43402777777777773</v>
      </c>
      <c r="F51" s="428">
        <v>0.62986111111111109</v>
      </c>
      <c r="G51" s="428">
        <f>F51-E51</f>
        <v>0.19583333333333336</v>
      </c>
      <c r="H51" s="535">
        <v>10</v>
      </c>
      <c r="I51" s="403" t="s">
        <v>98</v>
      </c>
      <c r="J51" s="465">
        <v>10</v>
      </c>
    </row>
    <row r="52" spans="1:10">
      <c r="A52" s="391"/>
      <c r="B52" s="529"/>
      <c r="C52" s="530"/>
      <c r="D52" s="71" t="s">
        <v>524</v>
      </c>
      <c r="E52" s="397"/>
      <c r="F52" s="428"/>
      <c r="G52" s="428"/>
      <c r="H52" s="535"/>
      <c r="I52" s="403"/>
      <c r="J52" s="465"/>
    </row>
    <row r="53" spans="1:10" ht="15.75" thickBot="1">
      <c r="A53" s="560"/>
      <c r="B53" s="537"/>
      <c r="C53" s="538"/>
      <c r="D53" s="71" t="s">
        <v>525</v>
      </c>
      <c r="E53" s="566"/>
      <c r="F53" s="563"/>
      <c r="G53" s="563"/>
      <c r="H53" s="564"/>
      <c r="I53" s="565"/>
      <c r="J53" s="567"/>
    </row>
    <row r="54" spans="1:10" ht="18.75" thickBot="1">
      <c r="A54" s="447" t="s">
        <v>349</v>
      </c>
      <c r="B54" s="476"/>
      <c r="C54" s="476"/>
      <c r="D54" s="476"/>
      <c r="E54" s="476"/>
      <c r="F54" s="476"/>
      <c r="G54" s="476"/>
      <c r="H54" s="476"/>
      <c r="I54" s="476"/>
      <c r="J54" s="477"/>
    </row>
    <row r="55" spans="1:10">
      <c r="A55" s="417">
        <v>1</v>
      </c>
      <c r="B55" s="546" t="s">
        <v>526</v>
      </c>
      <c r="C55" s="547" t="s">
        <v>527</v>
      </c>
      <c r="D55" s="134" t="s">
        <v>528</v>
      </c>
      <c r="E55" s="556">
        <v>0.43556712962962968</v>
      </c>
      <c r="F55" s="557">
        <v>0.56776620370370368</v>
      </c>
      <c r="G55" s="557">
        <f>F55-E55</f>
        <v>0.132199074074074</v>
      </c>
      <c r="H55" s="558">
        <v>15</v>
      </c>
      <c r="I55" s="559" t="s">
        <v>529</v>
      </c>
      <c r="J55" s="487">
        <v>115</v>
      </c>
    </row>
    <row r="56" spans="1:10">
      <c r="A56" s="391"/>
      <c r="B56" s="529"/>
      <c r="C56" s="530"/>
      <c r="D56" s="71" t="s">
        <v>530</v>
      </c>
      <c r="E56" s="426"/>
      <c r="F56" s="428"/>
      <c r="G56" s="428"/>
      <c r="H56" s="535"/>
      <c r="I56" s="403"/>
      <c r="J56" s="465"/>
    </row>
    <row r="57" spans="1:10">
      <c r="A57" s="391"/>
      <c r="B57" s="529"/>
      <c r="C57" s="530"/>
      <c r="D57" s="72" t="s">
        <v>531</v>
      </c>
      <c r="E57" s="426"/>
      <c r="F57" s="428"/>
      <c r="G57" s="428"/>
      <c r="H57" s="535"/>
      <c r="I57" s="403"/>
      <c r="J57" s="465"/>
    </row>
    <row r="58" spans="1:10">
      <c r="A58" s="391">
        <v>2</v>
      </c>
      <c r="B58" s="529" t="s">
        <v>328</v>
      </c>
      <c r="C58" s="530" t="s">
        <v>315</v>
      </c>
      <c r="D58" s="76" t="s">
        <v>350</v>
      </c>
      <c r="E58" s="426">
        <v>0.43055555555555558</v>
      </c>
      <c r="F58" s="428">
        <v>0.58592592592592596</v>
      </c>
      <c r="G58" s="428">
        <f>F58-E58</f>
        <v>0.15537037037037038</v>
      </c>
      <c r="H58" s="535">
        <v>15</v>
      </c>
      <c r="I58" s="403" t="s">
        <v>529</v>
      </c>
      <c r="J58" s="465">
        <v>85</v>
      </c>
    </row>
    <row r="59" spans="1:10">
      <c r="A59" s="391"/>
      <c r="B59" s="529"/>
      <c r="C59" s="530"/>
      <c r="D59" s="71" t="s">
        <v>532</v>
      </c>
      <c r="E59" s="426"/>
      <c r="F59" s="428"/>
      <c r="G59" s="428"/>
      <c r="H59" s="535"/>
      <c r="I59" s="403"/>
      <c r="J59" s="465"/>
    </row>
    <row r="60" spans="1:10">
      <c r="A60" s="391"/>
      <c r="B60" s="529"/>
      <c r="C60" s="530"/>
      <c r="D60" s="72" t="s">
        <v>355</v>
      </c>
      <c r="E60" s="426"/>
      <c r="F60" s="428"/>
      <c r="G60" s="428"/>
      <c r="H60" s="535"/>
      <c r="I60" s="403"/>
      <c r="J60" s="465"/>
    </row>
    <row r="61" spans="1:10">
      <c r="A61" s="391">
        <v>3</v>
      </c>
      <c r="B61" s="393" t="s">
        <v>251</v>
      </c>
      <c r="C61" s="395" t="s">
        <v>24</v>
      </c>
      <c r="D61" s="76" t="s">
        <v>533</v>
      </c>
      <c r="E61" s="426">
        <v>0.42152777777777778</v>
      </c>
      <c r="F61" s="428">
        <v>0.62984953703703705</v>
      </c>
      <c r="G61" s="428">
        <f>F61-E61</f>
        <v>0.20832175925925928</v>
      </c>
      <c r="H61" s="535">
        <v>25</v>
      </c>
      <c r="I61" s="403" t="s">
        <v>98</v>
      </c>
      <c r="J61" s="465">
        <v>25</v>
      </c>
    </row>
    <row r="62" spans="1:10">
      <c r="A62" s="391"/>
      <c r="B62" s="393"/>
      <c r="C62" s="395"/>
      <c r="D62" s="71" t="s">
        <v>357</v>
      </c>
      <c r="E62" s="426"/>
      <c r="F62" s="428"/>
      <c r="G62" s="428"/>
      <c r="H62" s="535"/>
      <c r="I62" s="403"/>
      <c r="J62" s="465"/>
    </row>
    <row r="63" spans="1:10">
      <c r="A63" s="391"/>
      <c r="B63" s="393"/>
      <c r="C63" s="395"/>
      <c r="D63" s="72" t="s">
        <v>534</v>
      </c>
      <c r="E63" s="426"/>
      <c r="F63" s="428"/>
      <c r="G63" s="428"/>
      <c r="H63" s="535"/>
      <c r="I63" s="403"/>
      <c r="J63" s="465"/>
    </row>
    <row r="64" spans="1:10">
      <c r="A64" s="391">
        <v>4</v>
      </c>
      <c r="B64" s="529" t="s">
        <v>535</v>
      </c>
      <c r="C64" s="530" t="s">
        <v>536</v>
      </c>
      <c r="D64" s="76" t="s">
        <v>537</v>
      </c>
      <c r="E64" s="426">
        <v>0.41666666666666669</v>
      </c>
      <c r="F64" s="428">
        <v>0.6564699074074074</v>
      </c>
      <c r="G64" s="428">
        <f>F64-E64</f>
        <v>0.23980324074074072</v>
      </c>
      <c r="H64" s="535"/>
      <c r="I64" s="403" t="s">
        <v>98</v>
      </c>
      <c r="J64" s="465">
        <v>0</v>
      </c>
    </row>
    <row r="65" spans="1:10">
      <c r="A65" s="391"/>
      <c r="B65" s="529"/>
      <c r="C65" s="530"/>
      <c r="D65" s="71" t="s">
        <v>538</v>
      </c>
      <c r="E65" s="426"/>
      <c r="F65" s="428"/>
      <c r="G65" s="428"/>
      <c r="H65" s="535"/>
      <c r="I65" s="403"/>
      <c r="J65" s="465"/>
    </row>
    <row r="66" spans="1:10">
      <c r="A66" s="391"/>
      <c r="B66" s="529"/>
      <c r="C66" s="530"/>
      <c r="D66" s="72" t="s">
        <v>539</v>
      </c>
      <c r="E66" s="426"/>
      <c r="F66" s="428"/>
      <c r="G66" s="428"/>
      <c r="H66" s="535"/>
      <c r="I66" s="403"/>
      <c r="J66" s="465"/>
    </row>
    <row r="67" spans="1:10">
      <c r="A67" s="391"/>
      <c r="B67" s="529" t="s">
        <v>367</v>
      </c>
      <c r="C67" s="530" t="s">
        <v>315</v>
      </c>
      <c r="D67" s="76" t="s">
        <v>351</v>
      </c>
      <c r="E67" s="426">
        <v>0.44444444444444442</v>
      </c>
      <c r="F67" s="428">
        <v>0.55587962962962967</v>
      </c>
      <c r="G67" s="428">
        <f>F67-E67</f>
        <v>0.11143518518518525</v>
      </c>
      <c r="H67" s="535">
        <v>25</v>
      </c>
      <c r="I67" s="403" t="s">
        <v>98</v>
      </c>
      <c r="J67" s="475" t="s">
        <v>369</v>
      </c>
    </row>
    <row r="68" spans="1:10">
      <c r="A68" s="391"/>
      <c r="B68" s="529"/>
      <c r="C68" s="530"/>
      <c r="D68" s="71"/>
      <c r="E68" s="426"/>
      <c r="F68" s="428"/>
      <c r="G68" s="428"/>
      <c r="H68" s="535"/>
      <c r="I68" s="403"/>
      <c r="J68" s="475"/>
    </row>
    <row r="69" spans="1:10" ht="15.75" thickBot="1">
      <c r="A69" s="560"/>
      <c r="B69" s="537"/>
      <c r="C69" s="538"/>
      <c r="D69" s="71"/>
      <c r="E69" s="562"/>
      <c r="F69" s="563"/>
      <c r="G69" s="563"/>
      <c r="H69" s="564"/>
      <c r="I69" s="565"/>
      <c r="J69" s="495"/>
    </row>
    <row r="70" spans="1:10" ht="18.75" thickBot="1">
      <c r="A70" s="447" t="s">
        <v>371</v>
      </c>
      <c r="B70" s="476"/>
      <c r="C70" s="476"/>
      <c r="D70" s="476"/>
      <c r="E70" s="476"/>
      <c r="F70" s="476"/>
      <c r="G70" s="476"/>
      <c r="H70" s="476"/>
      <c r="I70" s="476"/>
      <c r="J70" s="477"/>
    </row>
    <row r="71" spans="1:10">
      <c r="A71" s="417">
        <v>1</v>
      </c>
      <c r="B71" s="546" t="s">
        <v>328</v>
      </c>
      <c r="C71" s="547" t="s">
        <v>315</v>
      </c>
      <c r="D71" s="134" t="s">
        <v>372</v>
      </c>
      <c r="E71" s="420">
        <v>0.41811342592592587</v>
      </c>
      <c r="F71" s="421">
        <v>0.57481481481481478</v>
      </c>
      <c r="G71" s="421">
        <f>F71-E71</f>
        <v>0.1567013888888889</v>
      </c>
      <c r="H71" s="422">
        <v>30</v>
      </c>
      <c r="I71" s="418">
        <v>7</v>
      </c>
      <c r="J71" s="423">
        <v>130</v>
      </c>
    </row>
    <row r="72" spans="1:10">
      <c r="A72" s="391"/>
      <c r="B72" s="529"/>
      <c r="C72" s="530"/>
      <c r="D72" s="71" t="s">
        <v>373</v>
      </c>
      <c r="E72" s="397"/>
      <c r="F72" s="399"/>
      <c r="G72" s="399"/>
      <c r="H72" s="401"/>
      <c r="I72" s="393"/>
      <c r="J72" s="405"/>
    </row>
    <row r="73" spans="1:10" ht="15.75" thickBot="1">
      <c r="A73" s="560"/>
      <c r="B73" s="537"/>
      <c r="C73" s="538"/>
      <c r="D73" s="71" t="s">
        <v>374</v>
      </c>
      <c r="E73" s="566"/>
      <c r="F73" s="568"/>
      <c r="G73" s="568"/>
      <c r="H73" s="569"/>
      <c r="I73" s="518"/>
      <c r="J73" s="505"/>
    </row>
    <row r="74" spans="1:10" ht="18.75" thickBot="1">
      <c r="A74" s="447" t="s">
        <v>380</v>
      </c>
      <c r="B74" s="476"/>
      <c r="C74" s="476"/>
      <c r="D74" s="476"/>
      <c r="E74" s="476"/>
      <c r="F74" s="476"/>
      <c r="G74" s="476"/>
      <c r="H74" s="476"/>
      <c r="I74" s="476"/>
      <c r="J74" s="477"/>
    </row>
    <row r="75" spans="1:10">
      <c r="A75" s="390">
        <v>1</v>
      </c>
      <c r="B75" s="570" t="s">
        <v>381</v>
      </c>
      <c r="C75" s="571" t="s">
        <v>175</v>
      </c>
      <c r="D75" s="75" t="s">
        <v>382</v>
      </c>
      <c r="E75" s="396">
        <v>0.44097222222222227</v>
      </c>
      <c r="F75" s="572">
        <v>0.52048611111111109</v>
      </c>
      <c r="G75" s="572">
        <f>F75-E75</f>
        <v>7.9513888888888828E-2</v>
      </c>
      <c r="H75" s="573">
        <v>30</v>
      </c>
      <c r="I75" s="402">
        <v>7</v>
      </c>
      <c r="J75" s="404">
        <v>130</v>
      </c>
    </row>
    <row r="76" spans="1:10">
      <c r="A76" s="391"/>
      <c r="B76" s="529"/>
      <c r="C76" s="530"/>
      <c r="D76" s="71" t="s">
        <v>383</v>
      </c>
      <c r="E76" s="397"/>
      <c r="F76" s="428"/>
      <c r="G76" s="428"/>
      <c r="H76" s="535"/>
      <c r="I76" s="403"/>
      <c r="J76" s="405"/>
    </row>
    <row r="77" spans="1:10">
      <c r="A77" s="391"/>
      <c r="B77" s="529"/>
      <c r="C77" s="530"/>
      <c r="D77" s="72" t="s">
        <v>384</v>
      </c>
      <c r="E77" s="397"/>
      <c r="F77" s="428"/>
      <c r="G77" s="428"/>
      <c r="H77" s="535"/>
      <c r="I77" s="403"/>
      <c r="J77" s="405"/>
    </row>
    <row r="78" spans="1:10">
      <c r="A78" s="391">
        <v>2</v>
      </c>
      <c r="B78" s="529" t="s">
        <v>328</v>
      </c>
      <c r="C78" s="530" t="s">
        <v>315</v>
      </c>
      <c r="D78" s="76" t="s">
        <v>540</v>
      </c>
      <c r="E78" s="397">
        <v>0.42708333333333331</v>
      </c>
      <c r="F78" s="428">
        <v>0.50951388888888893</v>
      </c>
      <c r="G78" s="428">
        <f>F78-E78</f>
        <v>8.2430555555555618E-2</v>
      </c>
      <c r="H78" s="535">
        <v>30</v>
      </c>
      <c r="I78" s="403">
        <v>7</v>
      </c>
      <c r="J78" s="405">
        <v>100</v>
      </c>
    </row>
    <row r="79" spans="1:10">
      <c r="A79" s="391"/>
      <c r="B79" s="529"/>
      <c r="C79" s="530"/>
      <c r="D79" s="71" t="s">
        <v>541</v>
      </c>
      <c r="E79" s="397"/>
      <c r="F79" s="428"/>
      <c r="G79" s="428"/>
      <c r="H79" s="535"/>
      <c r="I79" s="403"/>
      <c r="J79" s="405"/>
    </row>
    <row r="80" spans="1:10">
      <c r="A80" s="391"/>
      <c r="B80" s="529"/>
      <c r="C80" s="530"/>
      <c r="D80" s="72" t="s">
        <v>542</v>
      </c>
      <c r="E80" s="397"/>
      <c r="F80" s="428"/>
      <c r="G80" s="428"/>
      <c r="H80" s="535"/>
      <c r="I80" s="403"/>
      <c r="J80" s="405"/>
    </row>
    <row r="81" spans="1:10">
      <c r="A81" s="391">
        <v>3</v>
      </c>
      <c r="B81" s="529" t="s">
        <v>543</v>
      </c>
      <c r="C81" s="530" t="s">
        <v>544</v>
      </c>
      <c r="D81" s="76" t="s">
        <v>545</v>
      </c>
      <c r="E81" s="397">
        <v>0.43402777777777773</v>
      </c>
      <c r="F81" s="428">
        <v>0.55277777777777781</v>
      </c>
      <c r="G81" s="428">
        <f>F81-E81</f>
        <v>0.11875000000000008</v>
      </c>
      <c r="H81" s="535">
        <v>25</v>
      </c>
      <c r="I81" s="403" t="s">
        <v>98</v>
      </c>
      <c r="J81" s="405">
        <v>25</v>
      </c>
    </row>
    <row r="82" spans="1:10">
      <c r="A82" s="391"/>
      <c r="B82" s="529"/>
      <c r="C82" s="530"/>
      <c r="D82" s="71" t="s">
        <v>546</v>
      </c>
      <c r="E82" s="397"/>
      <c r="F82" s="428"/>
      <c r="G82" s="428"/>
      <c r="H82" s="535"/>
      <c r="I82" s="403"/>
      <c r="J82" s="405"/>
    </row>
    <row r="83" spans="1:10">
      <c r="A83" s="391"/>
      <c r="B83" s="529"/>
      <c r="C83" s="530"/>
      <c r="D83" s="72" t="s">
        <v>547</v>
      </c>
      <c r="E83" s="397"/>
      <c r="F83" s="428"/>
      <c r="G83" s="428"/>
      <c r="H83" s="535"/>
      <c r="I83" s="403"/>
      <c r="J83" s="405"/>
    </row>
    <row r="84" spans="1:10">
      <c r="A84" s="391"/>
      <c r="B84" s="529" t="s">
        <v>548</v>
      </c>
      <c r="C84" s="530" t="s">
        <v>549</v>
      </c>
      <c r="D84" s="76" t="s">
        <v>550</v>
      </c>
      <c r="E84" s="397">
        <v>0.44791666666666669</v>
      </c>
      <c r="F84" s="428">
        <v>0.51915509259259263</v>
      </c>
      <c r="G84" s="428">
        <f>F84-E84</f>
        <v>7.1238425925925941E-2</v>
      </c>
      <c r="H84" s="535">
        <v>20</v>
      </c>
      <c r="I84" s="403">
        <v>7</v>
      </c>
      <c r="J84" s="475" t="s">
        <v>369</v>
      </c>
    </row>
    <row r="85" spans="1:10">
      <c r="A85" s="391"/>
      <c r="B85" s="529"/>
      <c r="C85" s="530"/>
      <c r="D85" s="71" t="s">
        <v>551</v>
      </c>
      <c r="E85" s="397"/>
      <c r="F85" s="428"/>
      <c r="G85" s="428"/>
      <c r="H85" s="535"/>
      <c r="I85" s="403"/>
      <c r="J85" s="475"/>
    </row>
    <row r="86" spans="1:10" ht="15.75" thickBot="1">
      <c r="A86" s="412"/>
      <c r="B86" s="575"/>
      <c r="C86" s="576"/>
      <c r="D86" s="74" t="s">
        <v>552</v>
      </c>
      <c r="E86" s="415"/>
      <c r="F86" s="429"/>
      <c r="G86" s="429"/>
      <c r="H86" s="577"/>
      <c r="I86" s="407"/>
      <c r="J86" s="574"/>
    </row>
  </sheetData>
  <mergeCells count="235">
    <mergeCell ref="J84:J86"/>
    <mergeCell ref="I81:I83"/>
    <mergeCell ref="J81:J83"/>
    <mergeCell ref="A84:A86"/>
    <mergeCell ref="B84:B86"/>
    <mergeCell ref="C84:C86"/>
    <mergeCell ref="E84:E86"/>
    <mergeCell ref="F84:F86"/>
    <mergeCell ref="G84:G86"/>
    <mergeCell ref="H84:H86"/>
    <mergeCell ref="I84:I86"/>
    <mergeCell ref="H78:H80"/>
    <mergeCell ref="I78:I80"/>
    <mergeCell ref="J78:J80"/>
    <mergeCell ref="A81:A83"/>
    <mergeCell ref="B81:B83"/>
    <mergeCell ref="C81:C83"/>
    <mergeCell ref="E81:E83"/>
    <mergeCell ref="F81:F83"/>
    <mergeCell ref="G81:G83"/>
    <mergeCell ref="H81:H83"/>
    <mergeCell ref="A78:A80"/>
    <mergeCell ref="B78:B80"/>
    <mergeCell ref="C78:C80"/>
    <mergeCell ref="E78:E80"/>
    <mergeCell ref="F78:F80"/>
    <mergeCell ref="G78:G80"/>
    <mergeCell ref="A74:J74"/>
    <mergeCell ref="A75:A77"/>
    <mergeCell ref="B75:B77"/>
    <mergeCell ref="C75:C77"/>
    <mergeCell ref="E75:E77"/>
    <mergeCell ref="F75:F77"/>
    <mergeCell ref="G75:G77"/>
    <mergeCell ref="H75:H77"/>
    <mergeCell ref="I75:I77"/>
    <mergeCell ref="J75:J77"/>
    <mergeCell ref="A70:J70"/>
    <mergeCell ref="A71:A73"/>
    <mergeCell ref="B71:B73"/>
    <mergeCell ref="C71:C73"/>
    <mergeCell ref="E71:E73"/>
    <mergeCell ref="F71:F73"/>
    <mergeCell ref="G71:G73"/>
    <mergeCell ref="H71:H73"/>
    <mergeCell ref="I71:I73"/>
    <mergeCell ref="J71:J73"/>
    <mergeCell ref="A67:A69"/>
    <mergeCell ref="B67:B69"/>
    <mergeCell ref="C67:C69"/>
    <mergeCell ref="E67:E69"/>
    <mergeCell ref="F67:F69"/>
    <mergeCell ref="G67:G69"/>
    <mergeCell ref="H67:H69"/>
    <mergeCell ref="I67:I69"/>
    <mergeCell ref="J67:J69"/>
    <mergeCell ref="A64:A66"/>
    <mergeCell ref="B64:B66"/>
    <mergeCell ref="C64:C66"/>
    <mergeCell ref="E64:E66"/>
    <mergeCell ref="F64:F66"/>
    <mergeCell ref="G64:G66"/>
    <mergeCell ref="H64:H66"/>
    <mergeCell ref="I64:I66"/>
    <mergeCell ref="J64:J66"/>
    <mergeCell ref="H58:H60"/>
    <mergeCell ref="I58:I60"/>
    <mergeCell ref="J58:J60"/>
    <mergeCell ref="A61:A63"/>
    <mergeCell ref="B61:B63"/>
    <mergeCell ref="C61:C63"/>
    <mergeCell ref="E61:E63"/>
    <mergeCell ref="F61:F63"/>
    <mergeCell ref="G61:G63"/>
    <mergeCell ref="H61:H63"/>
    <mergeCell ref="A58:A60"/>
    <mergeCell ref="B58:B60"/>
    <mergeCell ref="C58:C60"/>
    <mergeCell ref="E58:E60"/>
    <mergeCell ref="F58:F60"/>
    <mergeCell ref="G58:G60"/>
    <mergeCell ref="I61:I63"/>
    <mergeCell ref="J61:J63"/>
    <mergeCell ref="A54:J54"/>
    <mergeCell ref="A55:A57"/>
    <mergeCell ref="B55:B57"/>
    <mergeCell ref="C55:C57"/>
    <mergeCell ref="E55:E57"/>
    <mergeCell ref="F55:F57"/>
    <mergeCell ref="G55:G57"/>
    <mergeCell ref="H55:H57"/>
    <mergeCell ref="I55:I57"/>
    <mergeCell ref="J55:J57"/>
    <mergeCell ref="A51:A53"/>
    <mergeCell ref="B51:B53"/>
    <mergeCell ref="C51:C53"/>
    <mergeCell ref="E51:E53"/>
    <mergeCell ref="F51:F53"/>
    <mergeCell ref="G51:G53"/>
    <mergeCell ref="H51:H53"/>
    <mergeCell ref="I51:I53"/>
    <mergeCell ref="J51:J53"/>
    <mergeCell ref="A47:J47"/>
    <mergeCell ref="A48:A50"/>
    <mergeCell ref="B48:B50"/>
    <mergeCell ref="C48:C50"/>
    <mergeCell ref="E48:E50"/>
    <mergeCell ref="F48:F50"/>
    <mergeCell ref="G48:G50"/>
    <mergeCell ref="H48:H50"/>
    <mergeCell ref="I48:I50"/>
    <mergeCell ref="J48:J50"/>
    <mergeCell ref="A44:A46"/>
    <mergeCell ref="B44:B46"/>
    <mergeCell ref="C44:C46"/>
    <mergeCell ref="E44:E46"/>
    <mergeCell ref="F44:F46"/>
    <mergeCell ref="G44:G46"/>
    <mergeCell ref="H44:H46"/>
    <mergeCell ref="I44:I46"/>
    <mergeCell ref="J44:J46"/>
    <mergeCell ref="H38:H40"/>
    <mergeCell ref="I38:I40"/>
    <mergeCell ref="J38:J40"/>
    <mergeCell ref="A41:A43"/>
    <mergeCell ref="B41:B43"/>
    <mergeCell ref="C41:C43"/>
    <mergeCell ref="E41:E43"/>
    <mergeCell ref="F41:F43"/>
    <mergeCell ref="G41:G43"/>
    <mergeCell ref="H41:H43"/>
    <mergeCell ref="A38:A40"/>
    <mergeCell ref="B38:B40"/>
    <mergeCell ref="C38:C40"/>
    <mergeCell ref="E38:E40"/>
    <mergeCell ref="F38:F40"/>
    <mergeCell ref="G38:G40"/>
    <mergeCell ref="I41:I43"/>
    <mergeCell ref="J41:J43"/>
    <mergeCell ref="A35:A37"/>
    <mergeCell ref="B35:B37"/>
    <mergeCell ref="C35:C37"/>
    <mergeCell ref="E35:E37"/>
    <mergeCell ref="F35:F37"/>
    <mergeCell ref="G35:G37"/>
    <mergeCell ref="H35:H37"/>
    <mergeCell ref="I35:I37"/>
    <mergeCell ref="J35:J37"/>
    <mergeCell ref="A31:J31"/>
    <mergeCell ref="A32:A34"/>
    <mergeCell ref="B32:B34"/>
    <mergeCell ref="C32:C34"/>
    <mergeCell ref="E32:E34"/>
    <mergeCell ref="F32:F34"/>
    <mergeCell ref="G32:G34"/>
    <mergeCell ref="H32:H34"/>
    <mergeCell ref="I32:I34"/>
    <mergeCell ref="J32:J34"/>
    <mergeCell ref="A28:A30"/>
    <mergeCell ref="B28:B30"/>
    <mergeCell ref="C28:C30"/>
    <mergeCell ref="E28:E30"/>
    <mergeCell ref="F28:F30"/>
    <mergeCell ref="G28:G30"/>
    <mergeCell ref="H28:H30"/>
    <mergeCell ref="I28:I30"/>
    <mergeCell ref="J28:J30"/>
    <mergeCell ref="H22:H24"/>
    <mergeCell ref="I22:I24"/>
    <mergeCell ref="J22:J24"/>
    <mergeCell ref="A25:A27"/>
    <mergeCell ref="B25:B27"/>
    <mergeCell ref="C25:C27"/>
    <mergeCell ref="E25:E27"/>
    <mergeCell ref="F25:F27"/>
    <mergeCell ref="G25:G27"/>
    <mergeCell ref="H25:H27"/>
    <mergeCell ref="A22:A24"/>
    <mergeCell ref="B22:B24"/>
    <mergeCell ref="C22:C24"/>
    <mergeCell ref="E22:E24"/>
    <mergeCell ref="F22:F24"/>
    <mergeCell ref="G22:G24"/>
    <mergeCell ref="I25:I27"/>
    <mergeCell ref="J25:J27"/>
    <mergeCell ref="A18:J18"/>
    <mergeCell ref="A19:A21"/>
    <mergeCell ref="B19:B21"/>
    <mergeCell ref="C19:C21"/>
    <mergeCell ref="E19:E21"/>
    <mergeCell ref="F19:F21"/>
    <mergeCell ref="G19:G21"/>
    <mergeCell ref="H19:H21"/>
    <mergeCell ref="I19:I21"/>
    <mergeCell ref="J19:J21"/>
    <mergeCell ref="A15:A17"/>
    <mergeCell ref="B15:B17"/>
    <mergeCell ref="C15:C17"/>
    <mergeCell ref="E15:E17"/>
    <mergeCell ref="F15:F17"/>
    <mergeCell ref="G15:G17"/>
    <mergeCell ref="H15:H17"/>
    <mergeCell ref="I15:I17"/>
    <mergeCell ref="J15:J17"/>
    <mergeCell ref="A12:A14"/>
    <mergeCell ref="B12:B14"/>
    <mergeCell ref="C12:C14"/>
    <mergeCell ref="E12:E14"/>
    <mergeCell ref="F12:F14"/>
    <mergeCell ref="G12:G14"/>
    <mergeCell ref="H12:H14"/>
    <mergeCell ref="I12:I14"/>
    <mergeCell ref="J12:J14"/>
    <mergeCell ref="A8:J8"/>
    <mergeCell ref="A9:A11"/>
    <mergeCell ref="B9:B11"/>
    <mergeCell ref="C9:C11"/>
    <mergeCell ref="E9:E11"/>
    <mergeCell ref="F9:F11"/>
    <mergeCell ref="G9:G11"/>
    <mergeCell ref="H9:H11"/>
    <mergeCell ref="I9:I11"/>
    <mergeCell ref="J9:J11"/>
    <mergeCell ref="A1:J1"/>
    <mergeCell ref="A2:J2"/>
    <mergeCell ref="A4:J4"/>
    <mergeCell ref="A5:A7"/>
    <mergeCell ref="B5:B7"/>
    <mergeCell ref="C5:C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J57" sqref="J57"/>
    </sheetView>
  </sheetViews>
  <sheetFormatPr defaultRowHeight="15"/>
  <cols>
    <col min="2" max="2" width="16.140625" customWidth="1"/>
    <col min="3" max="3" width="14.5703125" customWidth="1"/>
    <col min="4" max="4" width="23.42578125" customWidth="1"/>
    <col min="10" max="10" width="11.5703125" customWidth="1"/>
  </cols>
  <sheetData>
    <row r="1" spans="1:13" ht="15.75" thickBot="1">
      <c r="A1" s="386" t="s">
        <v>670</v>
      </c>
      <c r="B1" s="380"/>
      <c r="C1" s="380"/>
      <c r="D1" s="380"/>
      <c r="E1" s="380"/>
      <c r="F1" s="380"/>
      <c r="G1" s="380"/>
      <c r="H1" s="380"/>
      <c r="I1" s="380"/>
      <c r="J1" s="381"/>
    </row>
    <row r="2" spans="1:13" ht="15.75" thickBot="1">
      <c r="A2" s="386" t="s">
        <v>671</v>
      </c>
      <c r="B2" s="380"/>
      <c r="C2" s="380"/>
      <c r="D2" s="380"/>
      <c r="E2" s="380"/>
      <c r="F2" s="380"/>
      <c r="G2" s="380"/>
      <c r="H2" s="380"/>
      <c r="I2" s="380"/>
      <c r="J2" s="381"/>
    </row>
    <row r="3" spans="1:13" ht="44.25" thickBot="1">
      <c r="A3" s="66" t="s">
        <v>318</v>
      </c>
      <c r="B3" s="67" t="s">
        <v>319</v>
      </c>
      <c r="C3" s="67" t="s">
        <v>320</v>
      </c>
      <c r="D3" s="67" t="s">
        <v>321</v>
      </c>
      <c r="E3" s="68" t="s">
        <v>322</v>
      </c>
      <c r="F3" s="68" t="s">
        <v>323</v>
      </c>
      <c r="G3" s="68" t="s">
        <v>324</v>
      </c>
      <c r="H3" s="68" t="s">
        <v>199</v>
      </c>
      <c r="I3" s="68" t="s">
        <v>325</v>
      </c>
      <c r="J3" s="69" t="s">
        <v>326</v>
      </c>
    </row>
    <row r="4" spans="1:13" ht="15.75" thickBot="1">
      <c r="A4" s="387" t="s">
        <v>327</v>
      </c>
      <c r="B4" s="628"/>
      <c r="C4" s="628"/>
      <c r="D4" s="628"/>
      <c r="E4" s="628"/>
      <c r="F4" s="628"/>
      <c r="G4" s="628"/>
      <c r="H4" s="628"/>
      <c r="I4" s="628"/>
      <c r="J4" s="389"/>
    </row>
    <row r="5" spans="1:13">
      <c r="A5" s="390">
        <v>1</v>
      </c>
      <c r="B5" s="392" t="s">
        <v>672</v>
      </c>
      <c r="C5" s="392" t="s">
        <v>20</v>
      </c>
      <c r="D5" s="316" t="s">
        <v>673</v>
      </c>
      <c r="E5" s="398">
        <v>0.45833333333333331</v>
      </c>
      <c r="F5" s="398">
        <v>0.51885416666666673</v>
      </c>
      <c r="G5" s="398">
        <f>F5-E5</f>
        <v>6.0520833333333413E-2</v>
      </c>
      <c r="H5" s="400">
        <v>15</v>
      </c>
      <c r="I5" s="402">
        <v>6</v>
      </c>
      <c r="J5" s="404">
        <v>115</v>
      </c>
      <c r="M5" s="308"/>
    </row>
    <row r="6" spans="1:13">
      <c r="A6" s="391"/>
      <c r="B6" s="579"/>
      <c r="C6" s="579"/>
      <c r="D6" s="315" t="s">
        <v>674</v>
      </c>
      <c r="E6" s="578"/>
      <c r="F6" s="578"/>
      <c r="G6" s="578"/>
      <c r="H6" s="620"/>
      <c r="I6" s="627"/>
      <c r="J6" s="405"/>
      <c r="M6" s="308"/>
    </row>
    <row r="7" spans="1:13">
      <c r="A7" s="391"/>
      <c r="B7" s="579"/>
      <c r="C7" s="579"/>
      <c r="D7" s="315" t="s">
        <v>675</v>
      </c>
      <c r="E7" s="578"/>
      <c r="F7" s="578"/>
      <c r="G7" s="578"/>
      <c r="H7" s="620"/>
      <c r="I7" s="627"/>
      <c r="J7" s="405"/>
      <c r="M7" s="308"/>
    </row>
    <row r="8" spans="1:13">
      <c r="A8" s="391">
        <v>2</v>
      </c>
      <c r="B8" s="625" t="s">
        <v>230</v>
      </c>
      <c r="C8" s="625" t="s">
        <v>16</v>
      </c>
      <c r="D8" s="315" t="s">
        <v>679</v>
      </c>
      <c r="E8" s="578">
        <v>0.46527777777777773</v>
      </c>
      <c r="F8" s="578">
        <v>0.55865740740740744</v>
      </c>
      <c r="G8" s="578">
        <f>F8-E8</f>
        <v>9.3379629629629701E-2</v>
      </c>
      <c r="H8" s="620">
        <v>25</v>
      </c>
      <c r="I8" s="627">
        <v>6</v>
      </c>
      <c r="J8" s="405">
        <v>95</v>
      </c>
    </row>
    <row r="9" spans="1:13">
      <c r="A9" s="391"/>
      <c r="B9" s="579"/>
      <c r="C9" s="579"/>
      <c r="D9" s="315" t="s">
        <v>680</v>
      </c>
      <c r="E9" s="578"/>
      <c r="F9" s="578"/>
      <c r="G9" s="578"/>
      <c r="H9" s="620"/>
      <c r="I9" s="627"/>
      <c r="J9" s="405"/>
    </row>
    <row r="10" spans="1:13">
      <c r="A10" s="391"/>
      <c r="B10" s="579"/>
      <c r="C10" s="579"/>
      <c r="D10" s="315" t="s">
        <v>681</v>
      </c>
      <c r="E10" s="578"/>
      <c r="F10" s="578"/>
      <c r="G10" s="578"/>
      <c r="H10" s="620"/>
      <c r="I10" s="627"/>
      <c r="J10" s="405"/>
    </row>
    <row r="11" spans="1:13">
      <c r="A11" s="391">
        <v>3</v>
      </c>
      <c r="B11" s="588" t="s">
        <v>235</v>
      </c>
      <c r="C11" s="625" t="s">
        <v>16</v>
      </c>
      <c r="D11" s="315" t="s">
        <v>682</v>
      </c>
      <c r="E11" s="578">
        <v>0.44791666666666669</v>
      </c>
      <c r="F11" s="578">
        <v>0.5756944444444444</v>
      </c>
      <c r="G11" s="578">
        <f t="shared" ref="G11" si="0">F11-E11</f>
        <v>0.12777777777777771</v>
      </c>
      <c r="H11" s="620">
        <v>25</v>
      </c>
      <c r="I11" s="627">
        <v>6</v>
      </c>
      <c r="J11" s="405">
        <v>75</v>
      </c>
      <c r="M11" s="308"/>
    </row>
    <row r="12" spans="1:13">
      <c r="A12" s="391"/>
      <c r="B12" s="588"/>
      <c r="C12" s="579"/>
      <c r="D12" s="315" t="s">
        <v>683</v>
      </c>
      <c r="E12" s="578"/>
      <c r="F12" s="578"/>
      <c r="G12" s="578"/>
      <c r="H12" s="620"/>
      <c r="I12" s="627"/>
      <c r="J12" s="405"/>
      <c r="M12" s="308"/>
    </row>
    <row r="13" spans="1:13">
      <c r="A13" s="391"/>
      <c r="B13" s="588"/>
      <c r="C13" s="579"/>
      <c r="D13" s="315" t="s">
        <v>684</v>
      </c>
      <c r="E13" s="578"/>
      <c r="F13" s="578"/>
      <c r="G13" s="578"/>
      <c r="H13" s="620"/>
      <c r="I13" s="627"/>
      <c r="J13" s="405"/>
      <c r="M13" s="308"/>
    </row>
    <row r="14" spans="1:13">
      <c r="A14" s="391">
        <v>4</v>
      </c>
      <c r="B14" s="625" t="s">
        <v>208</v>
      </c>
      <c r="C14" s="625" t="s">
        <v>16</v>
      </c>
      <c r="D14" s="315" t="s">
        <v>676</v>
      </c>
      <c r="E14" s="578">
        <v>0.4375</v>
      </c>
      <c r="F14" s="578">
        <v>0.58402777777777781</v>
      </c>
      <c r="G14" s="578">
        <f t="shared" ref="G14" si="1">F14-E14</f>
        <v>0.14652777777777781</v>
      </c>
      <c r="H14" s="620">
        <v>25</v>
      </c>
      <c r="I14" s="627">
        <v>6</v>
      </c>
      <c r="J14" s="405">
        <v>45</v>
      </c>
      <c r="M14" s="308"/>
    </row>
    <row r="15" spans="1:13">
      <c r="A15" s="391"/>
      <c r="B15" s="579"/>
      <c r="C15" s="579"/>
      <c r="D15" s="315" t="s">
        <v>677</v>
      </c>
      <c r="E15" s="578"/>
      <c r="F15" s="578"/>
      <c r="G15" s="578"/>
      <c r="H15" s="620"/>
      <c r="I15" s="627"/>
      <c r="J15" s="405"/>
      <c r="M15" s="308"/>
    </row>
    <row r="16" spans="1:13" ht="15.75" thickBot="1">
      <c r="A16" s="412"/>
      <c r="B16" s="413"/>
      <c r="C16" s="413"/>
      <c r="D16" s="317" t="s">
        <v>678</v>
      </c>
      <c r="E16" s="416"/>
      <c r="F16" s="416"/>
      <c r="G16" s="416"/>
      <c r="H16" s="406"/>
      <c r="I16" s="407"/>
      <c r="J16" s="408"/>
      <c r="M16" s="308"/>
    </row>
    <row r="17" spans="1:14" ht="15.75" thickBot="1">
      <c r="A17" s="409" t="s">
        <v>336</v>
      </c>
      <c r="B17" s="410"/>
      <c r="C17" s="410"/>
      <c r="D17" s="410"/>
      <c r="E17" s="410"/>
      <c r="F17" s="410"/>
      <c r="G17" s="410"/>
      <c r="H17" s="410"/>
      <c r="I17" s="410"/>
      <c r="J17" s="411"/>
    </row>
    <row r="18" spans="1:14">
      <c r="A18" s="603">
        <v>1</v>
      </c>
      <c r="B18" s="595" t="s">
        <v>208</v>
      </c>
      <c r="C18" s="303" t="s">
        <v>685</v>
      </c>
      <c r="D18" s="309" t="s">
        <v>686</v>
      </c>
      <c r="E18" s="617">
        <v>0.44444444444444442</v>
      </c>
      <c r="F18" s="617">
        <v>0.49317129629629625</v>
      </c>
      <c r="G18" s="398">
        <f>F18-E18</f>
        <v>4.8726851851851827E-2</v>
      </c>
      <c r="H18" s="615">
        <v>20</v>
      </c>
      <c r="I18" s="610">
        <v>6</v>
      </c>
      <c r="J18" s="600">
        <v>120</v>
      </c>
      <c r="N18" s="310"/>
    </row>
    <row r="19" spans="1:14">
      <c r="A19" s="604"/>
      <c r="B19" s="596"/>
      <c r="C19" s="302" t="s">
        <v>687</v>
      </c>
      <c r="D19" s="304" t="s">
        <v>688</v>
      </c>
      <c r="E19" s="590"/>
      <c r="F19" s="590"/>
      <c r="G19" s="579"/>
      <c r="H19" s="593"/>
      <c r="I19" s="611"/>
      <c r="J19" s="601"/>
      <c r="N19" s="310"/>
    </row>
    <row r="20" spans="1:14">
      <c r="A20" s="605"/>
      <c r="B20" s="597"/>
      <c r="C20" s="229"/>
      <c r="D20" s="230" t="s">
        <v>689</v>
      </c>
      <c r="E20" s="618"/>
      <c r="F20" s="618"/>
      <c r="G20" s="579"/>
      <c r="H20" s="616"/>
      <c r="I20" s="612"/>
      <c r="J20" s="602"/>
      <c r="N20" s="310"/>
    </row>
    <row r="21" spans="1:14">
      <c r="A21" s="606">
        <v>2</v>
      </c>
      <c r="B21" s="598" t="s">
        <v>672</v>
      </c>
      <c r="C21" s="305" t="s">
        <v>690</v>
      </c>
      <c r="D21" s="301" t="s">
        <v>691</v>
      </c>
      <c r="E21" s="589">
        <v>0.4548611111111111</v>
      </c>
      <c r="F21" s="589">
        <v>0.54699074074074072</v>
      </c>
      <c r="G21" s="578">
        <f>F21-E21</f>
        <v>9.2129629629629617E-2</v>
      </c>
      <c r="H21" s="592">
        <v>25</v>
      </c>
      <c r="I21" s="613">
        <v>6</v>
      </c>
      <c r="J21" s="608">
        <v>95</v>
      </c>
      <c r="N21" s="310"/>
    </row>
    <row r="22" spans="1:14">
      <c r="A22" s="604"/>
      <c r="B22" s="596"/>
      <c r="C22" s="302" t="s">
        <v>692</v>
      </c>
      <c r="D22" s="304" t="s">
        <v>693</v>
      </c>
      <c r="E22" s="590"/>
      <c r="F22" s="590"/>
      <c r="G22" s="579"/>
      <c r="H22" s="593"/>
      <c r="I22" s="611"/>
      <c r="J22" s="601"/>
      <c r="N22" s="310"/>
    </row>
    <row r="23" spans="1:14" ht="15.75" thickBot="1">
      <c r="A23" s="607"/>
      <c r="B23" s="599"/>
      <c r="C23" s="311"/>
      <c r="D23" s="312" t="s">
        <v>694</v>
      </c>
      <c r="E23" s="591"/>
      <c r="F23" s="591"/>
      <c r="G23" s="413"/>
      <c r="H23" s="594"/>
      <c r="I23" s="614"/>
      <c r="J23" s="609"/>
      <c r="N23" s="310"/>
    </row>
    <row r="24" spans="1:14" ht="15.75" thickBot="1">
      <c r="A24" s="387" t="s">
        <v>518</v>
      </c>
      <c r="B24" s="628"/>
      <c r="C24" s="628"/>
      <c r="D24" s="628"/>
      <c r="E24" s="628"/>
      <c r="F24" s="628"/>
      <c r="G24" s="628"/>
      <c r="H24" s="628"/>
      <c r="I24" s="628"/>
      <c r="J24" s="389"/>
    </row>
    <row r="25" spans="1:14">
      <c r="A25" s="390">
        <v>1</v>
      </c>
      <c r="B25" s="623" t="s">
        <v>293</v>
      </c>
      <c r="C25" s="394" t="s">
        <v>695</v>
      </c>
      <c r="D25" s="309" t="s">
        <v>697</v>
      </c>
      <c r="E25" s="396">
        <v>0.4548611111111111</v>
      </c>
      <c r="F25" s="398">
        <v>0.53914351851851849</v>
      </c>
      <c r="G25" s="587">
        <f>F25-E25</f>
        <v>8.4282407407407389E-2</v>
      </c>
      <c r="H25" s="400">
        <v>25</v>
      </c>
      <c r="I25" s="392">
        <v>9</v>
      </c>
      <c r="J25" s="404">
        <v>125</v>
      </c>
      <c r="L25" s="308"/>
    </row>
    <row r="26" spans="1:14">
      <c r="A26" s="391"/>
      <c r="B26" s="579"/>
      <c r="C26" s="622"/>
      <c r="D26" s="228" t="s">
        <v>698</v>
      </c>
      <c r="E26" s="619"/>
      <c r="F26" s="578"/>
      <c r="G26" s="519"/>
      <c r="H26" s="620"/>
      <c r="I26" s="579"/>
      <c r="J26" s="405"/>
    </row>
    <row r="27" spans="1:14">
      <c r="A27" s="391"/>
      <c r="B27" s="579"/>
      <c r="C27" s="622"/>
      <c r="D27" s="230" t="s">
        <v>699</v>
      </c>
      <c r="E27" s="619"/>
      <c r="F27" s="578"/>
      <c r="G27" s="519"/>
      <c r="H27" s="620"/>
      <c r="I27" s="579"/>
      <c r="J27" s="405"/>
    </row>
    <row r="28" spans="1:14">
      <c r="A28" s="391">
        <v>2</v>
      </c>
      <c r="B28" s="597" t="s">
        <v>307</v>
      </c>
      <c r="C28" s="629" t="s">
        <v>695</v>
      </c>
      <c r="D28" s="228" t="s">
        <v>519</v>
      </c>
      <c r="E28" s="630">
        <v>0.44097222222222227</v>
      </c>
      <c r="F28" s="421">
        <v>0.53888888888888886</v>
      </c>
      <c r="G28" s="578">
        <f>F28-E28</f>
        <v>9.7916666666666596E-2</v>
      </c>
      <c r="H28" s="422">
        <v>30</v>
      </c>
      <c r="I28" s="579">
        <v>9</v>
      </c>
      <c r="J28" s="405">
        <v>100</v>
      </c>
    </row>
    <row r="29" spans="1:14">
      <c r="A29" s="391"/>
      <c r="B29" s="579"/>
      <c r="C29" s="622"/>
      <c r="D29" s="234" t="s">
        <v>696</v>
      </c>
      <c r="E29" s="619"/>
      <c r="F29" s="578"/>
      <c r="G29" s="579"/>
      <c r="H29" s="620"/>
      <c r="I29" s="579"/>
      <c r="J29" s="405"/>
      <c r="L29" s="308"/>
    </row>
    <row r="30" spans="1:14" ht="15.75" thickBot="1">
      <c r="A30" s="412"/>
      <c r="B30" s="413"/>
      <c r="C30" s="414"/>
      <c r="D30" s="306" t="s">
        <v>520</v>
      </c>
      <c r="E30" s="415"/>
      <c r="F30" s="416"/>
      <c r="G30" s="413"/>
      <c r="H30" s="406"/>
      <c r="I30" s="413"/>
      <c r="J30" s="408"/>
      <c r="L30" s="308"/>
    </row>
    <row r="31" spans="1:14" ht="15.75" thickBot="1">
      <c r="A31" s="409" t="s">
        <v>349</v>
      </c>
      <c r="B31" s="410"/>
      <c r="C31" s="410"/>
      <c r="D31" s="410"/>
      <c r="E31" s="410"/>
      <c r="F31" s="410"/>
      <c r="G31" s="410"/>
      <c r="H31" s="410"/>
      <c r="I31" s="410"/>
      <c r="J31" s="411"/>
    </row>
    <row r="32" spans="1:14">
      <c r="A32" s="390">
        <v>1</v>
      </c>
      <c r="B32" s="623" t="s">
        <v>381</v>
      </c>
      <c r="C32" s="392" t="s">
        <v>175</v>
      </c>
      <c r="D32" s="320" t="s">
        <v>708</v>
      </c>
      <c r="E32" s="398">
        <v>0.44444444444444442</v>
      </c>
      <c r="F32" s="398">
        <v>0.53055555555555556</v>
      </c>
      <c r="G32" s="398">
        <f t="shared" ref="G32" si="2">F32-E32</f>
        <v>8.6111111111111138E-2</v>
      </c>
      <c r="H32" s="400">
        <v>30</v>
      </c>
      <c r="I32" s="392">
        <v>12</v>
      </c>
      <c r="J32" s="404">
        <v>130</v>
      </c>
      <c r="M32" s="308"/>
    </row>
    <row r="33" spans="1:13">
      <c r="A33" s="391"/>
      <c r="B33" s="579"/>
      <c r="C33" s="579"/>
      <c r="D33" s="318" t="s">
        <v>504</v>
      </c>
      <c r="E33" s="578"/>
      <c r="F33" s="578"/>
      <c r="G33" s="579"/>
      <c r="H33" s="620"/>
      <c r="I33" s="579"/>
      <c r="J33" s="405"/>
      <c r="M33" s="308"/>
    </row>
    <row r="34" spans="1:13">
      <c r="A34" s="391"/>
      <c r="B34" s="579"/>
      <c r="C34" s="579"/>
      <c r="D34" s="319" t="s">
        <v>383</v>
      </c>
      <c r="E34" s="578"/>
      <c r="F34" s="578"/>
      <c r="G34" s="579"/>
      <c r="H34" s="620"/>
      <c r="I34" s="579"/>
      <c r="J34" s="405"/>
    </row>
    <row r="35" spans="1:13">
      <c r="A35" s="391">
        <v>2</v>
      </c>
      <c r="B35" s="579" t="s">
        <v>700</v>
      </c>
      <c r="C35" s="579" t="s">
        <v>695</v>
      </c>
      <c r="D35" s="313" t="s">
        <v>355</v>
      </c>
      <c r="E35" s="578">
        <v>0.4513888888888889</v>
      </c>
      <c r="F35" s="578">
        <v>0.54062500000000002</v>
      </c>
      <c r="G35" s="578">
        <f>F35-E35</f>
        <v>8.9236111111111127E-2</v>
      </c>
      <c r="H35" s="620">
        <v>25</v>
      </c>
      <c r="I35" s="580">
        <v>12</v>
      </c>
      <c r="J35" s="405">
        <v>95</v>
      </c>
    </row>
    <row r="36" spans="1:13">
      <c r="A36" s="391"/>
      <c r="B36" s="579"/>
      <c r="C36" s="579"/>
      <c r="D36" s="28" t="s">
        <v>701</v>
      </c>
      <c r="E36" s="578"/>
      <c r="F36" s="578"/>
      <c r="G36" s="579"/>
      <c r="H36" s="620"/>
      <c r="I36" s="581"/>
      <c r="J36" s="405"/>
    </row>
    <row r="37" spans="1:13">
      <c r="A37" s="391"/>
      <c r="B37" s="579"/>
      <c r="C37" s="579"/>
      <c r="D37" s="314" t="s">
        <v>702</v>
      </c>
      <c r="E37" s="578"/>
      <c r="F37" s="578"/>
      <c r="G37" s="579"/>
      <c r="H37" s="620"/>
      <c r="I37" s="582"/>
      <c r="J37" s="405"/>
      <c r="M37" s="308"/>
    </row>
    <row r="38" spans="1:13">
      <c r="A38" s="391">
        <v>3</v>
      </c>
      <c r="B38" s="625" t="s">
        <v>567</v>
      </c>
      <c r="C38" s="625" t="s">
        <v>709</v>
      </c>
      <c r="D38" s="313" t="s">
        <v>710</v>
      </c>
      <c r="E38" s="578">
        <v>0.46527777777777773</v>
      </c>
      <c r="F38" s="626">
        <v>0.5575</v>
      </c>
      <c r="G38" s="578">
        <f>F38-E38</f>
        <v>9.2222222222222261E-2</v>
      </c>
      <c r="H38" s="624">
        <v>25</v>
      </c>
      <c r="I38" s="625">
        <v>12</v>
      </c>
      <c r="J38" s="405">
        <v>0</v>
      </c>
      <c r="M38" s="308"/>
    </row>
    <row r="39" spans="1:13">
      <c r="A39" s="391"/>
      <c r="B39" s="579"/>
      <c r="C39" s="579"/>
      <c r="D39" s="313" t="s">
        <v>711</v>
      </c>
      <c r="E39" s="578"/>
      <c r="F39" s="578"/>
      <c r="G39" s="579"/>
      <c r="H39" s="620"/>
      <c r="I39" s="579"/>
      <c r="J39" s="405"/>
      <c r="M39" s="308"/>
    </row>
    <row r="40" spans="1:13">
      <c r="A40" s="391"/>
      <c r="B40" s="579"/>
      <c r="C40" s="579"/>
      <c r="D40" s="314" t="s">
        <v>551</v>
      </c>
      <c r="E40" s="578"/>
      <c r="F40" s="578"/>
      <c r="G40" s="579"/>
      <c r="H40" s="620"/>
      <c r="I40" s="579"/>
      <c r="J40" s="405"/>
      <c r="M40" s="308"/>
    </row>
    <row r="41" spans="1:13">
      <c r="A41" s="391">
        <v>4</v>
      </c>
      <c r="B41" s="625" t="s">
        <v>712</v>
      </c>
      <c r="C41" s="625" t="s">
        <v>16</v>
      </c>
      <c r="D41" s="313" t="s">
        <v>713</v>
      </c>
      <c r="E41" s="578">
        <v>0.45833333333333331</v>
      </c>
      <c r="F41" s="578">
        <v>0.64166666666666672</v>
      </c>
      <c r="G41" s="578">
        <f t="shared" ref="G41" si="3">F41-E41</f>
        <v>0.1833333333333334</v>
      </c>
      <c r="H41" s="624">
        <v>25</v>
      </c>
      <c r="I41" s="579">
        <v>12</v>
      </c>
      <c r="J41" s="405">
        <v>75</v>
      </c>
      <c r="M41" s="310"/>
    </row>
    <row r="42" spans="1:13">
      <c r="A42" s="391"/>
      <c r="B42" s="579"/>
      <c r="C42" s="579"/>
      <c r="D42" s="313" t="s">
        <v>714</v>
      </c>
      <c r="E42" s="578"/>
      <c r="F42" s="578"/>
      <c r="G42" s="579"/>
      <c r="H42" s="620"/>
      <c r="I42" s="579"/>
      <c r="J42" s="405"/>
      <c r="M42" s="308"/>
    </row>
    <row r="43" spans="1:13">
      <c r="A43" s="391"/>
      <c r="B43" s="579"/>
      <c r="C43" s="579"/>
      <c r="D43" s="314" t="s">
        <v>715</v>
      </c>
      <c r="E43" s="578"/>
      <c r="F43" s="578"/>
      <c r="G43" s="579"/>
      <c r="H43" s="620"/>
      <c r="I43" s="579"/>
      <c r="J43" s="405"/>
      <c r="M43" s="308"/>
    </row>
    <row r="44" spans="1:13">
      <c r="A44" s="391">
        <v>5</v>
      </c>
      <c r="B44" s="625" t="s">
        <v>703</v>
      </c>
      <c r="C44" s="579" t="s">
        <v>704</v>
      </c>
      <c r="D44" s="313" t="s">
        <v>705</v>
      </c>
      <c r="E44" s="578">
        <v>0.4375</v>
      </c>
      <c r="F44" s="578">
        <v>0.64930555555555558</v>
      </c>
      <c r="G44" s="578">
        <f t="shared" ref="G44" si="4">F44-E44</f>
        <v>0.21180555555555558</v>
      </c>
      <c r="H44" s="620">
        <v>25</v>
      </c>
      <c r="I44" s="579">
        <v>12</v>
      </c>
      <c r="J44" s="405">
        <v>45</v>
      </c>
      <c r="M44" s="308"/>
    </row>
    <row r="45" spans="1:13">
      <c r="A45" s="391"/>
      <c r="B45" s="579"/>
      <c r="C45" s="579"/>
      <c r="D45" s="313" t="s">
        <v>706</v>
      </c>
      <c r="E45" s="578"/>
      <c r="F45" s="578"/>
      <c r="G45" s="579"/>
      <c r="H45" s="620"/>
      <c r="I45" s="579"/>
      <c r="J45" s="405"/>
      <c r="M45" s="308"/>
    </row>
    <row r="46" spans="1:13" ht="15.75" thickBot="1">
      <c r="A46" s="412"/>
      <c r="B46" s="413"/>
      <c r="C46" s="413"/>
      <c r="D46" s="321" t="s">
        <v>707</v>
      </c>
      <c r="E46" s="416"/>
      <c r="F46" s="416"/>
      <c r="G46" s="413"/>
      <c r="H46" s="406"/>
      <c r="I46" s="413"/>
      <c r="J46" s="408"/>
      <c r="M46" s="308"/>
    </row>
    <row r="47" spans="1:13" ht="15.75" thickBot="1">
      <c r="A47" s="409" t="s">
        <v>380</v>
      </c>
      <c r="B47" s="410"/>
      <c r="C47" s="410"/>
      <c r="D47" s="410"/>
      <c r="E47" s="410"/>
      <c r="F47" s="410"/>
      <c r="G47" s="410"/>
      <c r="H47" s="410"/>
      <c r="I47" s="410"/>
      <c r="J47" s="411"/>
    </row>
    <row r="48" spans="1:13">
      <c r="A48" s="390">
        <v>1</v>
      </c>
      <c r="B48" s="623" t="s">
        <v>716</v>
      </c>
      <c r="C48" s="394" t="s">
        <v>175</v>
      </c>
      <c r="D48" s="70" t="s">
        <v>382</v>
      </c>
      <c r="E48" s="396">
        <v>0.46180555555555558</v>
      </c>
      <c r="F48" s="398">
        <v>0.52293981481481489</v>
      </c>
      <c r="G48" s="583">
        <f>F48-E48</f>
        <v>6.1134259259259305E-2</v>
      </c>
      <c r="H48" s="400">
        <v>25</v>
      </c>
      <c r="I48" s="392">
        <v>8</v>
      </c>
      <c r="J48" s="404">
        <v>125</v>
      </c>
      <c r="L48" s="308"/>
    </row>
    <row r="49" spans="1:12">
      <c r="A49" s="391"/>
      <c r="B49" s="579"/>
      <c r="C49" s="622"/>
      <c r="D49" s="228" t="s">
        <v>717</v>
      </c>
      <c r="E49" s="619"/>
      <c r="F49" s="578"/>
      <c r="G49" s="584"/>
      <c r="H49" s="620"/>
      <c r="I49" s="579"/>
      <c r="J49" s="405"/>
      <c r="L49" s="308"/>
    </row>
    <row r="50" spans="1:12">
      <c r="A50" s="391"/>
      <c r="B50" s="579"/>
      <c r="C50" s="622"/>
      <c r="D50" s="72" t="s">
        <v>384</v>
      </c>
      <c r="E50" s="619"/>
      <c r="F50" s="578"/>
      <c r="G50" s="584"/>
      <c r="H50" s="620"/>
      <c r="I50" s="579"/>
      <c r="J50" s="405"/>
      <c r="L50" s="308"/>
    </row>
    <row r="51" spans="1:12">
      <c r="A51" s="391">
        <v>2</v>
      </c>
      <c r="B51" s="597" t="s">
        <v>332</v>
      </c>
      <c r="C51" s="621" t="s">
        <v>718</v>
      </c>
      <c r="D51" s="301" t="s">
        <v>719</v>
      </c>
      <c r="E51" s="619">
        <v>0.44791666666666669</v>
      </c>
      <c r="F51" s="578">
        <v>0.51151620370370365</v>
      </c>
      <c r="G51" s="585">
        <f t="shared" ref="G51" si="5">F51-E51</f>
        <v>6.3599537037036968E-2</v>
      </c>
      <c r="H51" s="620">
        <v>25</v>
      </c>
      <c r="I51" s="579">
        <v>8</v>
      </c>
      <c r="J51" s="405">
        <v>95</v>
      </c>
      <c r="L51" s="308"/>
    </row>
    <row r="52" spans="1:12">
      <c r="A52" s="391"/>
      <c r="B52" s="579"/>
      <c r="C52" s="622"/>
      <c r="D52" s="228" t="s">
        <v>720</v>
      </c>
      <c r="E52" s="619"/>
      <c r="F52" s="578"/>
      <c r="G52" s="584"/>
      <c r="H52" s="620"/>
      <c r="I52" s="579"/>
      <c r="J52" s="405"/>
      <c r="L52" s="308"/>
    </row>
    <row r="53" spans="1:12">
      <c r="A53" s="391"/>
      <c r="B53" s="579"/>
      <c r="C53" s="622"/>
      <c r="D53" s="230" t="s">
        <v>721</v>
      </c>
      <c r="E53" s="619"/>
      <c r="F53" s="578"/>
      <c r="G53" s="584"/>
      <c r="H53" s="620"/>
      <c r="I53" s="579"/>
      <c r="J53" s="405"/>
      <c r="L53" s="308"/>
    </row>
    <row r="54" spans="1:12">
      <c r="A54" s="391">
        <v>3</v>
      </c>
      <c r="B54" s="597" t="s">
        <v>328</v>
      </c>
      <c r="C54" s="579" t="s">
        <v>695</v>
      </c>
      <c r="D54" s="301" t="s">
        <v>722</v>
      </c>
      <c r="E54" s="619">
        <v>0.44097222222222227</v>
      </c>
      <c r="F54" s="578">
        <v>0.51313657407407409</v>
      </c>
      <c r="G54" s="585">
        <f t="shared" ref="G54" si="6">F54-E54</f>
        <v>7.2164351851851827E-2</v>
      </c>
      <c r="H54" s="620">
        <v>25</v>
      </c>
      <c r="I54" s="579">
        <v>8</v>
      </c>
      <c r="J54" s="405">
        <v>75</v>
      </c>
      <c r="L54" s="308"/>
    </row>
    <row r="55" spans="1:12">
      <c r="A55" s="391"/>
      <c r="B55" s="579"/>
      <c r="C55" s="579"/>
      <c r="D55" s="228" t="s">
        <v>723</v>
      </c>
      <c r="E55" s="619"/>
      <c r="F55" s="578"/>
      <c r="G55" s="584"/>
      <c r="H55" s="620"/>
      <c r="I55" s="579"/>
      <c r="J55" s="405"/>
      <c r="L55" s="308"/>
    </row>
    <row r="56" spans="1:12" ht="15.75" thickBot="1">
      <c r="A56" s="412"/>
      <c r="B56" s="413"/>
      <c r="C56" s="413"/>
      <c r="D56" s="306" t="s">
        <v>724</v>
      </c>
      <c r="E56" s="415"/>
      <c r="F56" s="416"/>
      <c r="G56" s="586"/>
      <c r="H56" s="406"/>
      <c r="I56" s="413"/>
      <c r="J56" s="408"/>
      <c r="L56" s="308"/>
    </row>
  </sheetData>
  <mergeCells count="149">
    <mergeCell ref="A1:J1"/>
    <mergeCell ref="A2:J2"/>
    <mergeCell ref="A4:J4"/>
    <mergeCell ref="A5:A7"/>
    <mergeCell ref="B5:B7"/>
    <mergeCell ref="C5:C7"/>
    <mergeCell ref="E5:E7"/>
    <mergeCell ref="F5:F7"/>
    <mergeCell ref="H5:H7"/>
    <mergeCell ref="I5:I7"/>
    <mergeCell ref="J5:J7"/>
    <mergeCell ref="A8:A10"/>
    <mergeCell ref="B14:B16"/>
    <mergeCell ref="C14:C16"/>
    <mergeCell ref="E14:E16"/>
    <mergeCell ref="F14:F16"/>
    <mergeCell ref="H14:H16"/>
    <mergeCell ref="I14:I16"/>
    <mergeCell ref="J8:J10"/>
    <mergeCell ref="A11:A13"/>
    <mergeCell ref="B8:B10"/>
    <mergeCell ref="C8:C10"/>
    <mergeCell ref="E8:E10"/>
    <mergeCell ref="F8:F10"/>
    <mergeCell ref="H8:H10"/>
    <mergeCell ref="I8:I10"/>
    <mergeCell ref="J11:J13"/>
    <mergeCell ref="J25:J27"/>
    <mergeCell ref="A28:A30"/>
    <mergeCell ref="B25:B27"/>
    <mergeCell ref="C25:C27"/>
    <mergeCell ref="E25:E27"/>
    <mergeCell ref="F25:F27"/>
    <mergeCell ref="H25:H27"/>
    <mergeCell ref="I11:I13"/>
    <mergeCell ref="J14:J16"/>
    <mergeCell ref="A17:J17"/>
    <mergeCell ref="A24:J24"/>
    <mergeCell ref="A25:A27"/>
    <mergeCell ref="B28:B30"/>
    <mergeCell ref="C28:C30"/>
    <mergeCell ref="E28:E30"/>
    <mergeCell ref="F28:F30"/>
    <mergeCell ref="A14:A16"/>
    <mergeCell ref="C11:C13"/>
    <mergeCell ref="E11:E13"/>
    <mergeCell ref="F11:F13"/>
    <mergeCell ref="H11:H13"/>
    <mergeCell ref="B44:B46"/>
    <mergeCell ref="C44:C46"/>
    <mergeCell ref="E44:E46"/>
    <mergeCell ref="F44:F46"/>
    <mergeCell ref="H44:H46"/>
    <mergeCell ref="I44:I46"/>
    <mergeCell ref="I28:I30"/>
    <mergeCell ref="J28:J30"/>
    <mergeCell ref="A31:J31"/>
    <mergeCell ref="A32:A34"/>
    <mergeCell ref="B35:B37"/>
    <mergeCell ref="C35:C37"/>
    <mergeCell ref="E35:E37"/>
    <mergeCell ref="F35:F37"/>
    <mergeCell ref="H35:H37"/>
    <mergeCell ref="H28:H30"/>
    <mergeCell ref="A41:A43"/>
    <mergeCell ref="B38:B40"/>
    <mergeCell ref="C38:C40"/>
    <mergeCell ref="E38:E40"/>
    <mergeCell ref="F38:F40"/>
    <mergeCell ref="J35:J37"/>
    <mergeCell ref="A38:A40"/>
    <mergeCell ref="B32:B34"/>
    <mergeCell ref="C32:C34"/>
    <mergeCell ref="E32:E34"/>
    <mergeCell ref="F32:F34"/>
    <mergeCell ref="H32:H34"/>
    <mergeCell ref="I32:I34"/>
    <mergeCell ref="J38:J40"/>
    <mergeCell ref="J32:J34"/>
    <mergeCell ref="A35:A37"/>
    <mergeCell ref="J48:J50"/>
    <mergeCell ref="A51:A53"/>
    <mergeCell ref="B51:B53"/>
    <mergeCell ref="C51:C53"/>
    <mergeCell ref="E51:E53"/>
    <mergeCell ref="F51:F53"/>
    <mergeCell ref="H51:H53"/>
    <mergeCell ref="I51:I53"/>
    <mergeCell ref="I41:I43"/>
    <mergeCell ref="J44:J46"/>
    <mergeCell ref="A47:J47"/>
    <mergeCell ref="A48:A50"/>
    <mergeCell ref="B48:B50"/>
    <mergeCell ref="C48:C50"/>
    <mergeCell ref="E48:E50"/>
    <mergeCell ref="F48:F50"/>
    <mergeCell ref="H48:H50"/>
    <mergeCell ref="J41:J43"/>
    <mergeCell ref="A44:A46"/>
    <mergeCell ref="B41:B43"/>
    <mergeCell ref="C41:C43"/>
    <mergeCell ref="E41:E43"/>
    <mergeCell ref="F41:F43"/>
    <mergeCell ref="H41:H43"/>
    <mergeCell ref="J51:J53"/>
    <mergeCell ref="A54:A56"/>
    <mergeCell ref="B54:B56"/>
    <mergeCell ref="C54:C56"/>
    <mergeCell ref="E54:E56"/>
    <mergeCell ref="F54:F56"/>
    <mergeCell ref="H54:H56"/>
    <mergeCell ref="I54:I56"/>
    <mergeCell ref="J54:J56"/>
    <mergeCell ref="J18:J20"/>
    <mergeCell ref="A18:A20"/>
    <mergeCell ref="A21:A23"/>
    <mergeCell ref="J21:J23"/>
    <mergeCell ref="I18:I20"/>
    <mergeCell ref="I21:I23"/>
    <mergeCell ref="H18:H20"/>
    <mergeCell ref="F18:F20"/>
    <mergeCell ref="E18:E20"/>
    <mergeCell ref="G5:G7"/>
    <mergeCell ref="G14:G16"/>
    <mergeCell ref="G8:G10"/>
    <mergeCell ref="G11:G13"/>
    <mergeCell ref="B11:B13"/>
    <mergeCell ref="G18:G20"/>
    <mergeCell ref="E21:E23"/>
    <mergeCell ref="F21:F23"/>
    <mergeCell ref="H21:H23"/>
    <mergeCell ref="B18:B20"/>
    <mergeCell ref="B21:B23"/>
    <mergeCell ref="G21:G23"/>
    <mergeCell ref="G41:G43"/>
    <mergeCell ref="I35:I37"/>
    <mergeCell ref="G48:G50"/>
    <mergeCell ref="G51:G53"/>
    <mergeCell ref="G54:G56"/>
    <mergeCell ref="G28:G30"/>
    <mergeCell ref="G25:G27"/>
    <mergeCell ref="G35:G37"/>
    <mergeCell ref="G44:G46"/>
    <mergeCell ref="G32:G34"/>
    <mergeCell ref="G38:G40"/>
    <mergeCell ref="I48:I50"/>
    <mergeCell ref="H38:H40"/>
    <mergeCell ref="I38:I40"/>
    <mergeCell ref="I25:I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MASOVNOST</vt:lpstr>
      <vt:lpstr>USPEŠNOST</vt:lpstr>
      <vt:lpstr>1 Stražilovo</vt:lpstr>
      <vt:lpstr>2 Avala</vt:lpstr>
      <vt:lpstr>3 Braduljica</vt:lpstr>
      <vt:lpstr>4 Zlatibor</vt:lpstr>
      <vt:lpstr>5-Homolje</vt:lpstr>
      <vt:lpstr>6-Rajac</vt:lpstr>
      <vt:lpstr>7-Rastovnica</vt:lpstr>
      <vt:lpstr>8-Avala-noćno</vt:lpstr>
      <vt:lpstr>Prvenstvo Srbije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2017-11-14T08:40:05Z</dcterms:modified>
</cp:coreProperties>
</file>